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ticas6\Desktop\Documentos SERVIR\2015 y 2016\Publicaciones\Cuadros de estudios para publicar\Informe Discapacidad SC\"/>
    </mc:Choice>
  </mc:AlternateContent>
  <bookViews>
    <workbookView xWindow="0" yWindow="0" windowWidth="28800" windowHeight="12045"/>
  </bookViews>
  <sheets>
    <sheet name="Índice" sheetId="11" r:id="rId1"/>
    <sheet name="Incidencia discapacidad" sheetId="1" r:id="rId2"/>
    <sheet name="Discapacidad x sexo" sheetId="5" r:id="rId3"/>
    <sheet name="Tipos de limitación" sheetId="6" r:id="rId4"/>
    <sheet name="Discap. x nivel educativo" sheetId="2" r:id="rId5"/>
    <sheet name="Discap. x edad" sheetId="3" r:id="rId6"/>
    <sheet name="PET Disc. x condición actividad" sheetId="8" r:id="rId7"/>
    <sheet name="PEA discap. vs. cuota" sheetId="9" r:id="rId8"/>
    <sheet name="PET discapacidad x edad" sheetId="10" r:id="rId9"/>
    <sheet name="PET discapacidad x residencia" sheetId="4" r:id="rId10"/>
  </sheets>
  <definedNames>
    <definedName name="_xlnm.Print_Area" localSheetId="4">'Discap. x nivel educativo'!$Q$1:$V$43</definedName>
    <definedName name="_xlnm.Print_Area" localSheetId="2">'Discapacidad x sexo'!#REF!</definedName>
    <definedName name="_xlnm.Print_Area" localSheetId="1">'Incidencia discapacidad'!$F$8:$K$9</definedName>
    <definedName name="_xlnm.Print_Area" localSheetId="7">'PEA discap. vs. cuota'!#REF!</definedName>
    <definedName name="_xlnm.Print_Area" localSheetId="6">'PET Disc. x condición actividad'!#REF!</definedName>
    <definedName name="_xlnm.Print_Area" localSheetId="8">'PET discapacidad x edad'!#REF!</definedName>
    <definedName name="_xlnm.Print_Area" localSheetId="9">'PET discapacidad x residencia'!#REF!</definedName>
    <definedName name="_xlnm.Print_Area" localSheetId="3">'Tipos de limitación'!#REF!</definedName>
  </definedNames>
  <calcPr calcId="152511"/>
</workbook>
</file>

<file path=xl/calcChain.xml><?xml version="1.0" encoding="utf-8"?>
<calcChain xmlns="http://schemas.openxmlformats.org/spreadsheetml/2006/main">
  <c r="P8" i="2" l="1"/>
  <c r="C5" i="10" l="1"/>
  <c r="D5" i="10" s="1"/>
  <c r="D4" i="10"/>
  <c r="C15" i="9"/>
  <c r="C17" i="9" s="1"/>
  <c r="D6" i="10" l="1"/>
  <c r="C6" i="9"/>
  <c r="D5" i="8"/>
  <c r="C4" i="8"/>
  <c r="D4" i="8" s="1"/>
  <c r="D6" i="8" s="1"/>
  <c r="C6" i="5"/>
  <c r="D5" i="5" s="1"/>
  <c r="C7" i="4"/>
  <c r="D6" i="4" s="1"/>
  <c r="D5" i="4" l="1"/>
  <c r="D7" i="4" s="1"/>
  <c r="D4" i="5"/>
  <c r="D6" i="5"/>
  <c r="D6" i="3"/>
  <c r="D4" i="3"/>
  <c r="C5" i="3"/>
  <c r="D5" i="3" s="1"/>
  <c r="K16" i="2"/>
  <c r="I16" i="2"/>
  <c r="K15" i="2"/>
  <c r="I15" i="2"/>
  <c r="K14" i="2"/>
  <c r="I14" i="2"/>
  <c r="K13" i="2"/>
  <c r="I13" i="2"/>
  <c r="D4" i="1"/>
  <c r="C5" i="1"/>
  <c r="D5" i="1" s="1"/>
  <c r="D7" i="3" l="1"/>
  <c r="D6" i="1"/>
</calcChain>
</file>

<file path=xl/sharedStrings.xml><?xml version="1.0" encoding="utf-8"?>
<sst xmlns="http://schemas.openxmlformats.org/spreadsheetml/2006/main" count="149" uniqueCount="85">
  <si>
    <t>%</t>
  </si>
  <si>
    <t>Total</t>
  </si>
  <si>
    <t>Elaboración: SERVIR - GPGSC</t>
  </si>
  <si>
    <t>Personas con discapacidad</t>
  </si>
  <si>
    <t>Nº de personas</t>
  </si>
  <si>
    <t>Trabajadores en el sector público (Miles de personas)</t>
  </si>
  <si>
    <t>Primaria</t>
  </si>
  <si>
    <t>Secundaria</t>
  </si>
  <si>
    <t>Superior universitaria</t>
  </si>
  <si>
    <t>No especificado</t>
  </si>
  <si>
    <t>Hombre</t>
  </si>
  <si>
    <t>Mujer</t>
  </si>
  <si>
    <t>Sin nivel educativo 4/</t>
  </si>
  <si>
    <t>Notas:  bases de datos actualizadas con proyección de la población en base a los resultados del Censo de Población y Vivienda del 2007.</t>
  </si>
  <si>
    <t>El nivel educativo culminado, considera: Sin nivel educativo incluye sin nivel y primaria incompleta, Primaria incluye primaria completa y secundaria incompleta, Secundaria es secundaria completa, superior incompleta.</t>
  </si>
  <si>
    <t>1/ Cifras referenciales para el 2004, 2005, 2009 y 2010.</t>
  </si>
  <si>
    <t>2/ Cifras referenciales para todos los años.</t>
  </si>
  <si>
    <t>3/ Cifras referenciales para el 2004, 2005, 2006, 2007, 2008, 2009,   2010,  2011 y 2012.</t>
  </si>
  <si>
    <t>4/ Cifras referenciales para el 2004, 2005, 2006, 2007, 2008, 2009,   2010,   2011 y 2012</t>
  </si>
  <si>
    <t>Fuente: INEI - Encuesta Nacional de Hogares sobre Condiciones de Vida y Pobreza, continua 2004 - 2014. Metodología actualizada</t>
  </si>
  <si>
    <t>PERÚ: TRABAJADORES EN EL SECTOR PÚBLICO SEGÚN RANGO DE EDAD Y SEXO, 2004 - 2014</t>
  </si>
  <si>
    <t>Rango de edad / Sexo</t>
  </si>
  <si>
    <t>De 14 a 29 años</t>
  </si>
  <si>
    <t>De 30 a 44 años</t>
  </si>
  <si>
    <t>De 45 a 64 años</t>
  </si>
  <si>
    <t>De 65 a más años 1/</t>
  </si>
  <si>
    <t>De 65 a más años 2/</t>
  </si>
  <si>
    <t>De 65 a más años</t>
  </si>
  <si>
    <t>La suma de las partes puede no coincidir con el total debido al redondeo de las cifras.</t>
  </si>
  <si>
    <t>1/ Cifras referenciales para los años del 2004 al 2011.</t>
  </si>
  <si>
    <t>Fuente: INEI, ENAHO 2014</t>
  </si>
  <si>
    <t>Elaboración: MTPE - DGPE - Dirección de Investigación Socio Económico Laboral (DISEL).</t>
  </si>
  <si>
    <t>Superior</t>
  </si>
  <si>
    <t>Menores de 14 años</t>
  </si>
  <si>
    <t>Activos</t>
  </si>
  <si>
    <t>Inactivos</t>
  </si>
  <si>
    <t>Población con discapacidad desocupada</t>
  </si>
  <si>
    <t>Brecha</t>
  </si>
  <si>
    <t>PEA con discapacidad / PEA total</t>
  </si>
  <si>
    <t>Cuota de empleo para personas con discapacidad</t>
  </si>
  <si>
    <t>Población con discapacidad adicional requerida para cumplir cuota</t>
  </si>
  <si>
    <t xml:space="preserve">Urbano </t>
  </si>
  <si>
    <t>Rural</t>
  </si>
  <si>
    <t>Para hablar o comunicarse</t>
  </si>
  <si>
    <t>Para relacionarse con los demás</t>
  </si>
  <si>
    <t>Para atender o aprender</t>
  </si>
  <si>
    <t>Para oír</t>
  </si>
  <si>
    <t>Para ver</t>
  </si>
  <si>
    <t>Para moverse o caminar y/o para usar brazos o piernas</t>
  </si>
  <si>
    <t>*Los datos no suman el 100% por ser una pregunta con respuestas múltiples</t>
  </si>
  <si>
    <t>Hombres</t>
  </si>
  <si>
    <t>Mujeres</t>
  </si>
  <si>
    <t>Sin nivel educativo</t>
  </si>
  <si>
    <t>*La población en edad de trabajar incluye a las personas con discapacidad que tienen 14 o más años de edad, es decir, sin establecer un límite máximo.</t>
  </si>
  <si>
    <t>De 14 a 64 años</t>
  </si>
  <si>
    <t>Rango de edad</t>
  </si>
  <si>
    <t>INCIDENCIA DE LA POBLACIÓN CON DISCAPACIDAD A NIVEL NACIONAL</t>
  </si>
  <si>
    <t>Fuente: INEI - Encuesta Nacional Especializada sobre Discapacidad 2012.</t>
  </si>
  <si>
    <t>Elaboración: SERVIR - GPGSC.</t>
  </si>
  <si>
    <t>Tipo de limitación</t>
  </si>
  <si>
    <t>NIVEL EDUCATIVO DE LAS PERSONAS CON DISCAPACIDAD
(EN PORCENTAJE)</t>
  </si>
  <si>
    <t>Nivel educativo</t>
  </si>
  <si>
    <t>POBLACIÓN CON DISCAPACIDAD EN EDAD DE TRABAJAR SEGÚN CONDICIÓN DE ACTIVIDAD</t>
  </si>
  <si>
    <t>*Población económicamente activa (oferta de mano de obra).</t>
  </si>
  <si>
    <t>Fuente: INEI - Encuesta Nacional Especializada sobre Discapacidad y Encuesta Nacional de Hogares 2012.</t>
  </si>
  <si>
    <t>POBLACIÓN CON DISCAPACIDAD EN LA PEA* TOTAL VS. CUOTAS DE EMPLEO EN LOS SECTORES PÚBLICO Y PRIVADO 
(EN PORCENTAJE)</t>
  </si>
  <si>
    <t>BRECHA PARA CUMPLIR LA CUOTA DE EMPLEO DE PERSONAS CON DISCAPACIDAD EN EL SECTOR PÚBLICO</t>
  </si>
  <si>
    <t xml:space="preserve">Fuente: Estimaciones de SERVIR sobre la base de la Encuesta Nacional Especializada sobre Discapacidad y la Encuesta Nacional de Hogares 2012 del INEI.  </t>
  </si>
  <si>
    <t xml:space="preserve">POBLACIÓN CON DISCAPACIDAD EN EDAD DE TRABAJAR SEGÚN RANGO DE EDAD </t>
  </si>
  <si>
    <t>De 65 años a más</t>
  </si>
  <si>
    <t>Personas sin discapacidad</t>
  </si>
  <si>
    <t>PERSONAS CON DISCAPACIDAD SEGÚN TIPO DE LIMITACIÓN*
(EN PORCENTAJE)</t>
  </si>
  <si>
    <t>ÍNDICE</t>
  </si>
  <si>
    <t>Nº</t>
  </si>
  <si>
    <t>TABLA</t>
  </si>
  <si>
    <t>INCIDENCIA DE LA POBLACIÓN CON DISCAPACIDAD</t>
  </si>
  <si>
    <t>PERSONAS CON DISCAPACIDAD SEGÚN SEXO</t>
  </si>
  <si>
    <t>PERSONAS CON DISCAPACIDAD SEGÚN TIPO DE LIMITACIÓN</t>
  </si>
  <si>
    <t>NIVEL EDUCATIVO DE LAS PERSONAS CON DISCAPACIDAD</t>
  </si>
  <si>
    <t>PERSONAS CON DISCAPACIDAD SEGÚN RANGO DE EDAD*</t>
  </si>
  <si>
    <t>PERSONAS CON DISCAPACIDAD SEGÚN RANGO DE EDAD</t>
  </si>
  <si>
    <t>POBLACIÓN ECONÓMICAMENTE ACTIVA CON DISCAPACIDAD VS CUOTA DE EMPLEO</t>
  </si>
  <si>
    <t>POBLACIÓN CON DISCAPACIDAD EN EDAD DE TRABAJAR SEGÚN RANGO DE EDAD</t>
  </si>
  <si>
    <t>POBLACIÓN CON DISCAPACIDAD EN EDAD DE TRABAJAR SEGÚN ÁREA DE RESIDENCIA</t>
  </si>
  <si>
    <t xml:space="preserve">POBLACIÓN CON DISCAPACIDAD EN EDAD DE TRABAJAR SEGÚN ÁREA DE 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</si>
</sst>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#,##0_ ;\-#,##0\ "/>
    <numFmt numFmtId="166" formatCode="0.0%"/>
    <numFmt numFmtId="167" formatCode="#,##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363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9" fontId="6" fillId="0" borderId="1" xfId="4" applyFont="1" applyBorder="1" applyAlignment="1">
      <alignment horizontal="center" vertical="center"/>
    </xf>
    <xf numFmtId="9" fontId="3" fillId="0" borderId="0" xfId="4" applyFont="1"/>
    <xf numFmtId="165" fontId="6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0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/>
    <xf numFmtId="3" fontId="0" fillId="2" borderId="3" xfId="0" applyNumberFormat="1" applyFont="1" applyFill="1" applyBorder="1" applyAlignment="1">
      <alignment horizontal="right" indent="2"/>
    </xf>
    <xf numFmtId="1" fontId="0" fillId="2" borderId="3" xfId="0" applyNumberFormat="1" applyFont="1" applyFill="1" applyBorder="1" applyAlignment="1">
      <alignment horizontal="right" indent="2"/>
    </xf>
    <xf numFmtId="1" fontId="0" fillId="2" borderId="4" xfId="0" applyNumberFormat="1" applyFont="1" applyFill="1" applyBorder="1" applyAlignment="1">
      <alignment horizontal="right" indent="2"/>
    </xf>
    <xf numFmtId="0" fontId="0" fillId="2" borderId="1" xfId="0" applyFont="1" applyFill="1" applyBorder="1" applyAlignment="1">
      <alignment horizontal="left" indent="1"/>
    </xf>
    <xf numFmtId="3" fontId="0" fillId="2" borderId="1" xfId="0" applyNumberFormat="1" applyFont="1" applyFill="1" applyBorder="1" applyAlignment="1">
      <alignment horizontal="right" indent="2"/>
    </xf>
    <xf numFmtId="1" fontId="0" fillId="2" borderId="1" xfId="0" applyNumberFormat="1" applyFont="1" applyFill="1" applyBorder="1" applyAlignment="1">
      <alignment horizontal="right" indent="2"/>
    </xf>
    <xf numFmtId="0" fontId="0" fillId="2" borderId="5" xfId="0" applyFont="1" applyFill="1" applyBorder="1" applyAlignment="1">
      <alignment horizontal="left" indent="1"/>
    </xf>
    <xf numFmtId="0" fontId="0" fillId="2" borderId="5" xfId="0" applyFont="1" applyFill="1" applyBorder="1" applyAlignment="1">
      <alignment horizontal="right" indent="2"/>
    </xf>
    <xf numFmtId="3" fontId="0" fillId="2" borderId="5" xfId="0" applyNumberFormat="1" applyFont="1" applyFill="1" applyBorder="1" applyAlignment="1">
      <alignment horizontal="right" indent="2"/>
    </xf>
    <xf numFmtId="1" fontId="0" fillId="2" borderId="5" xfId="0" applyNumberFormat="1" applyFont="1" applyFill="1" applyBorder="1" applyAlignment="1">
      <alignment horizontal="right" indent="2"/>
    </xf>
    <xf numFmtId="0" fontId="7" fillId="0" borderId="0" xfId="0" applyFont="1" applyAlignment="1"/>
    <xf numFmtId="0" fontId="0" fillId="2" borderId="6" xfId="0" applyFont="1" applyFill="1" applyBorder="1" applyAlignment="1">
      <alignment horizontal="left" indent="1"/>
    </xf>
    <xf numFmtId="3" fontId="0" fillId="2" borderId="6" xfId="0" applyNumberFormat="1" applyFont="1" applyFill="1" applyBorder="1" applyAlignment="1">
      <alignment horizontal="right" indent="2"/>
    </xf>
    <xf numFmtId="1" fontId="0" fillId="2" borderId="6" xfId="0" applyNumberFormat="1" applyFont="1" applyFill="1" applyBorder="1" applyAlignment="1">
      <alignment horizontal="right" indent="2"/>
    </xf>
    <xf numFmtId="0" fontId="0" fillId="2" borderId="1" xfId="0" applyFont="1" applyFill="1" applyBorder="1" applyAlignment="1">
      <alignment horizontal="right" indent="2"/>
    </xf>
    <xf numFmtId="0" fontId="8" fillId="2" borderId="0" xfId="0" applyFont="1" applyFill="1" applyAlignment="1">
      <alignment horizontal="left"/>
    </xf>
    <xf numFmtId="3" fontId="0" fillId="0" borderId="0" xfId="0" applyNumberFormat="1" applyFont="1"/>
    <xf numFmtId="166" fontId="4" fillId="0" borderId="0" xfId="4" applyNumberFormat="1" applyFont="1" applyFill="1" applyAlignment="1">
      <alignment horizontal="center" vertical="center"/>
    </xf>
    <xf numFmtId="0" fontId="4" fillId="0" borderId="0" xfId="0" applyFont="1" applyFill="1"/>
    <xf numFmtId="166" fontId="3" fillId="0" borderId="0" xfId="4" applyNumberFormat="1" applyFont="1" applyAlignment="1">
      <alignment horizontal="center" vertical="center"/>
    </xf>
    <xf numFmtId="0" fontId="8" fillId="2" borderId="0" xfId="3" applyFont="1" applyFill="1" applyAlignment="1">
      <alignment horizontal="left"/>
    </xf>
    <xf numFmtId="0" fontId="9" fillId="0" borderId="0" xfId="0" applyFont="1"/>
    <xf numFmtId="0" fontId="8" fillId="2" borderId="0" xfId="0" applyFont="1" applyFill="1" applyBorder="1" applyAlignment="1">
      <alignment horizontal="left" indent="1"/>
    </xf>
    <xf numFmtId="0" fontId="8" fillId="2" borderId="0" xfId="2" applyFont="1" applyFill="1" applyAlignment="1">
      <alignment horizontal="left"/>
    </xf>
    <xf numFmtId="0" fontId="9" fillId="0" borderId="0" xfId="0" applyFont="1" applyAlignment="1">
      <alignment vertical="justify" wrapText="1"/>
    </xf>
    <xf numFmtId="164" fontId="3" fillId="0" borderId="0" xfId="1" applyNumberFormat="1" applyFont="1"/>
    <xf numFmtId="166" fontId="3" fillId="0" borderId="0" xfId="4" applyNumberFormat="1" applyFont="1"/>
    <xf numFmtId="167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/>
    </xf>
    <xf numFmtId="9" fontId="3" fillId="0" borderId="1" xfId="4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165" fontId="0" fillId="0" borderId="1" xfId="1" applyNumberFormat="1" applyFont="1" applyBorder="1" applyAlignment="1">
      <alignment horizontal="center" vertical="center"/>
    </xf>
    <xf numFmtId="9" fontId="0" fillId="0" borderId="1" xfId="4" applyNumberFormat="1" applyFont="1" applyBorder="1" applyAlignment="1">
      <alignment horizontal="center" vertical="center"/>
    </xf>
    <xf numFmtId="9" fontId="0" fillId="0" borderId="0" xfId="4" applyFont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0" fontId="0" fillId="0" borderId="0" xfId="0" applyBorder="1"/>
    <xf numFmtId="0" fontId="6" fillId="0" borderId="1" xfId="0" applyFont="1" applyBorder="1" applyAlignment="1">
      <alignment horizontal="left" vertical="center"/>
    </xf>
    <xf numFmtId="0" fontId="0" fillId="2" borderId="8" xfId="0" applyFont="1" applyFill="1" applyBorder="1" applyAlignment="1">
      <alignment horizontal="left" indent="1"/>
    </xf>
    <xf numFmtId="0" fontId="0" fillId="2" borderId="7" xfId="0" applyFont="1" applyFill="1" applyBorder="1" applyAlignment="1">
      <alignment horizontal="right" indent="2"/>
    </xf>
    <xf numFmtId="3" fontId="0" fillId="2" borderId="7" xfId="0" applyNumberFormat="1" applyFont="1" applyFill="1" applyBorder="1" applyAlignment="1">
      <alignment horizontal="right" indent="2"/>
    </xf>
    <xf numFmtId="1" fontId="0" fillId="2" borderId="7" xfId="0" applyNumberFormat="1" applyFont="1" applyFill="1" applyBorder="1" applyAlignment="1">
      <alignment horizontal="right" indent="2"/>
    </xf>
    <xf numFmtId="1" fontId="0" fillId="2" borderId="9" xfId="0" applyNumberFormat="1" applyFont="1" applyFill="1" applyBorder="1" applyAlignment="1">
      <alignment horizontal="right" indent="2"/>
    </xf>
    <xf numFmtId="0" fontId="11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" fontId="0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0" xfId="0" applyFont="1" applyAlignment="1">
      <alignment horizontal="justify" vertical="justify" wrapText="1"/>
    </xf>
    <xf numFmtId="0" fontId="0" fillId="0" borderId="1" xfId="0" applyBorder="1" applyAlignment="1">
      <alignment horizontal="center" vertical="center"/>
    </xf>
    <xf numFmtId="0" fontId="12" fillId="0" borderId="1" xfId="5" quotePrefix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justify" vertical="justify" wrapText="1"/>
    </xf>
    <xf numFmtId="0" fontId="5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justify" wrapText="1"/>
    </xf>
    <xf numFmtId="0" fontId="10" fillId="0" borderId="7" xfId="0" applyFont="1" applyBorder="1" applyAlignment="1">
      <alignment horizontal="justify" vertical="justify" wrapText="1"/>
    </xf>
    <xf numFmtId="0" fontId="10" fillId="0" borderId="0" xfId="0" applyFont="1" applyAlignment="1">
      <alignment horizontal="justify" vertical="justify" wrapText="1"/>
    </xf>
  </cellXfs>
  <cellStyles count="6">
    <cellStyle name="Hipervínculo" xfId="5" builtinId="8"/>
    <cellStyle name="Millares" xfId="1" builtinId="3"/>
    <cellStyle name="Normal" xfId="0" builtinId="0"/>
    <cellStyle name="Normal 10" xfId="2"/>
    <cellStyle name="Normal_triptico FEBRERO 2002" xfId="3"/>
    <cellStyle name="Porcentaje" xfId="4" builtinId="5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solidFill>
                  <a:sysClr val="windowText" lastClr="000000"/>
                </a:solidFill>
              </a:rPr>
              <a:t>Rangos de edad de los servidores públicos,</a:t>
            </a:r>
            <a:r>
              <a:rPr lang="es-ES" sz="1000" b="1" baseline="0">
                <a:solidFill>
                  <a:sysClr val="windowText" lastClr="000000"/>
                </a:solidFill>
              </a:rPr>
              <a:t> 2014</a:t>
            </a: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aseline="0">
                <a:solidFill>
                  <a:sysClr val="windowText" lastClr="000000"/>
                </a:solidFill>
              </a:rPr>
              <a:t>(en porcentaje)</a:t>
            </a:r>
            <a:endParaRPr lang="es-ES" sz="1000">
              <a:solidFill>
                <a:sysClr val="windowText" lastClr="000000"/>
              </a:solidFill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'Discap. x nivel educativo'!$O$37:$O$40</c:f>
            </c:multiLvlStrRef>
          </c:cat>
          <c:val>
            <c:numRef>
              <c:f>'Gráficos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2"/>
        <c:overlap val="-27"/>
        <c:axId val="313414256"/>
        <c:axId val="313414640"/>
      </c:barChart>
      <c:catAx>
        <c:axId val="3134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414640"/>
        <c:crosses val="autoZero"/>
        <c:auto val="1"/>
        <c:lblAlgn val="ctr"/>
        <c:lblOffset val="100"/>
        <c:noMultiLvlLbl val="0"/>
      </c:catAx>
      <c:valAx>
        <c:axId val="31341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41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Población con discapacidad en edad de trabajar por rango de edad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Calibri"/>
              </a:rPr>
              <a:t>(en porcentaje)</a:t>
            </a:r>
          </a:p>
        </c:rich>
      </c:tx>
      <c:layout>
        <c:manualLayout>
          <c:xMode val="edge"/>
          <c:yMode val="edge"/>
          <c:x val="0.11651377952755906"/>
          <c:y val="3.7348272642390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514763779527559"/>
          <c:y val="0.31825462993596387"/>
          <c:w val="0.45637160979877517"/>
          <c:h val="0.61360888712440353"/>
        </c:manualLayout>
      </c:layout>
      <c:pieChart>
        <c:varyColors val="1"/>
        <c:ser>
          <c:idx val="0"/>
          <c:order val="0"/>
          <c:tx>
            <c:strRef>
              <c:f>'PET discapacidad x edad'!$D$3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9.943482064741907E-2"/>
                  <c:y val="-1.97701757868502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5684820647419067E-2"/>
                  <c:y val="-0.1478618113912231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'PET discapacidad x edad'!$B$4:$B$5</c:f>
              <c:strCache>
                <c:ptCount val="2"/>
                <c:pt idx="0">
                  <c:v>De 65 años a más</c:v>
                </c:pt>
                <c:pt idx="1">
                  <c:v>De 14 a 64 años</c:v>
                </c:pt>
              </c:strCache>
            </c:strRef>
          </c:cat>
          <c:val>
            <c:numRef>
              <c:f>'PET discapacidad x edad'!$D$4:$D$5</c:f>
              <c:numCache>
                <c:formatCode>0%</c:formatCode>
                <c:ptCount val="2"/>
                <c:pt idx="0">
                  <c:v>0.54512816168146083</c:v>
                </c:pt>
                <c:pt idx="1">
                  <c:v>0.45487183831853917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26</xdr:row>
      <xdr:rowOff>171450</xdr:rowOff>
    </xdr:from>
    <xdr:to>
      <xdr:col>22</xdr:col>
      <xdr:colOff>9525</xdr:colOff>
      <xdr:row>41</xdr:row>
      <xdr:rowOff>28575</xdr:rowOff>
    </xdr:to>
    <xdr:graphicFrame macro="">
      <xdr:nvGraphicFramePr>
        <xdr:cNvPr id="207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9525</xdr:colOff>
      <xdr:row>25</xdr:row>
      <xdr:rowOff>161925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5"/>
  <sheetViews>
    <sheetView showGridLines="0" tabSelected="1" workbookViewId="0">
      <selection activeCell="H23" sqref="H23"/>
    </sheetView>
  </sheetViews>
  <sheetFormatPr baseColWidth="10" defaultRowHeight="15" x14ac:dyDescent="0.25"/>
  <cols>
    <col min="3" max="3" width="102.42578125" customWidth="1"/>
  </cols>
  <sheetData>
    <row r="4" spans="2:3" x14ac:dyDescent="0.25">
      <c r="B4" s="6" t="s">
        <v>72</v>
      </c>
    </row>
    <row r="6" spans="2:3" x14ac:dyDescent="0.25">
      <c r="B6" s="41" t="s">
        <v>73</v>
      </c>
      <c r="C6" s="41" t="s">
        <v>74</v>
      </c>
    </row>
    <row r="7" spans="2:3" x14ac:dyDescent="0.25">
      <c r="B7" s="66">
        <v>1</v>
      </c>
      <c r="C7" s="67" t="s">
        <v>75</v>
      </c>
    </row>
    <row r="8" spans="2:3" x14ac:dyDescent="0.25">
      <c r="B8" s="66">
        <v>2</v>
      </c>
      <c r="C8" s="67" t="s">
        <v>76</v>
      </c>
    </row>
    <row r="9" spans="2:3" x14ac:dyDescent="0.25">
      <c r="B9" s="66">
        <v>3</v>
      </c>
      <c r="C9" s="67" t="s">
        <v>77</v>
      </c>
    </row>
    <row r="10" spans="2:3" x14ac:dyDescent="0.25">
      <c r="B10" s="66">
        <v>4</v>
      </c>
      <c r="C10" s="67" t="s">
        <v>78</v>
      </c>
    </row>
    <row r="11" spans="2:3" x14ac:dyDescent="0.25">
      <c r="B11" s="66">
        <v>5</v>
      </c>
      <c r="C11" s="67" t="s">
        <v>80</v>
      </c>
    </row>
    <row r="12" spans="2:3" x14ac:dyDescent="0.25">
      <c r="B12" s="66">
        <v>6</v>
      </c>
      <c r="C12" s="67" t="s">
        <v>62</v>
      </c>
    </row>
    <row r="13" spans="2:3" x14ac:dyDescent="0.25">
      <c r="B13" s="66">
        <v>7</v>
      </c>
      <c r="C13" s="67" t="s">
        <v>81</v>
      </c>
    </row>
    <row r="14" spans="2:3" x14ac:dyDescent="0.25">
      <c r="B14" s="66">
        <v>8</v>
      </c>
      <c r="C14" s="67" t="s">
        <v>82</v>
      </c>
    </row>
    <row r="15" spans="2:3" x14ac:dyDescent="0.25">
      <c r="B15" s="66">
        <v>9</v>
      </c>
      <c r="C15" s="67" t="s">
        <v>83</v>
      </c>
    </row>
  </sheetData>
  <hyperlinks>
    <hyperlink ref="C7" location="'Incidencia discapacidad'!A1" display="INCIDENCIA DE LA POBLACIÓN CON DISCAPACIDAD"/>
    <hyperlink ref="C8" location="'Discapacidad x sexo'!A1" display="POBLACIÓN CON DISCAPACIDAD SEGÚN SEXO"/>
    <hyperlink ref="C9" location="'Tipos de limitación'!A1" display="PERSONAS CON DISCAPACIDAD SEGÚN TIPO DE LIMITACIÓN"/>
    <hyperlink ref="C10" location="'Discap. x nivel educativo'!A1" display="NIVEL EDUCATIVO DE LAS PERSONAS CON DISCAPACIDAD"/>
    <hyperlink ref="C11" location="'Discap. x edad'!A1" display="PERSONAS CON DISCAPACIDAD SEGÚN RANGO DE EDAD"/>
    <hyperlink ref="C12" location="'PET Disc. x condición actividad'!A1" display="POBLACIÓN CON DISCAPACIDAD EN EDAD DE TRABAJAR SEGÚN CONDICIÓN DE ACTIVIDAD"/>
    <hyperlink ref="C13" location="'PEA discap. vs. cuota'!A1" display="POBLACIÓN ECONÓMICAMENTE ACTIVA CON DISCAPACIDAD VS CUOTA DE EMPLEO"/>
    <hyperlink ref="C14" location="'PET discapacidad x edad'!A1" display="POBLACIÓN CON DISCAPACIDAD EN EDAD DE TRABAJAR SEGÚN RANGO DE EDAD"/>
    <hyperlink ref="C15" location="'PET discapacidad x residencia'!A1" display="POBLACIÓN CON DISCAPACIDAD EN EDAD DE TRABAJAR SEGÚN ÁREA DE RESIDENCI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28"/>
  <sheetViews>
    <sheetView showGridLines="0" zoomScaleNormal="100" workbookViewId="0"/>
  </sheetViews>
  <sheetFormatPr baseColWidth="10" defaultRowHeight="15" x14ac:dyDescent="0.25"/>
  <cols>
    <col min="2" max="2" width="25.85546875" customWidth="1"/>
    <col min="3" max="4" width="26" customWidth="1"/>
  </cols>
  <sheetData>
    <row r="3" spans="2:4" ht="45.75" customHeight="1" x14ac:dyDescent="0.25">
      <c r="B3" s="68" t="s">
        <v>84</v>
      </c>
      <c r="C3" s="68"/>
      <c r="D3" s="68"/>
    </row>
    <row r="4" spans="2:4" x14ac:dyDescent="0.25">
      <c r="B4" s="53"/>
      <c r="C4" s="1" t="s">
        <v>4</v>
      </c>
      <c r="D4" s="1" t="s">
        <v>0</v>
      </c>
    </row>
    <row r="5" spans="2:4" ht="32.25" customHeight="1" x14ac:dyDescent="0.25">
      <c r="B5" s="38" t="s">
        <v>41</v>
      </c>
      <c r="C5" s="43">
        <v>1145702</v>
      </c>
      <c r="D5" s="44">
        <f>C5/$C$7</f>
        <v>0.78658989126994538</v>
      </c>
    </row>
    <row r="6" spans="2:4" ht="32.25" customHeight="1" x14ac:dyDescent="0.25">
      <c r="B6" s="38" t="s">
        <v>42</v>
      </c>
      <c r="C6" s="43">
        <v>310841</v>
      </c>
      <c r="D6" s="44">
        <f>C6/$C$7</f>
        <v>0.21341010873005467</v>
      </c>
    </row>
    <row r="7" spans="2:4" x14ac:dyDescent="0.25">
      <c r="B7" s="53" t="s">
        <v>1</v>
      </c>
      <c r="C7" s="5">
        <f>SUM(C5:C6)</f>
        <v>1456543</v>
      </c>
      <c r="D7" s="3">
        <f>SUM(D5:D6)</f>
        <v>1</v>
      </c>
    </row>
    <row r="8" spans="2:4" ht="12" customHeight="1" x14ac:dyDescent="0.25">
      <c r="B8" s="47" t="s">
        <v>57</v>
      </c>
    </row>
    <row r="9" spans="2:4" ht="12" customHeight="1" x14ac:dyDescent="0.25">
      <c r="B9" s="47" t="s">
        <v>58</v>
      </c>
    </row>
    <row r="27" spans="5:10" x14ac:dyDescent="0.25">
      <c r="E27" s="34"/>
      <c r="F27" s="34"/>
      <c r="G27" s="34"/>
      <c r="H27" s="34"/>
      <c r="I27" s="34"/>
      <c r="J27" s="34"/>
    </row>
    <row r="28" spans="5:10" x14ac:dyDescent="0.25">
      <c r="E28" s="34"/>
      <c r="F28" s="34"/>
      <c r="G28" s="34"/>
      <c r="H28" s="34"/>
      <c r="I28" s="34"/>
      <c r="J28" s="34"/>
    </row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8"/>
  <sheetViews>
    <sheetView showGridLines="0" zoomScaleNormal="100" workbookViewId="0"/>
  </sheetViews>
  <sheetFormatPr baseColWidth="10" defaultRowHeight="15" x14ac:dyDescent="0.25"/>
  <cols>
    <col min="2" max="2" width="25.85546875" customWidth="1"/>
    <col min="3" max="3" width="20.42578125" customWidth="1"/>
  </cols>
  <sheetData>
    <row r="2" spans="2:4" ht="35.25" customHeight="1" x14ac:dyDescent="0.25">
      <c r="B2" s="68" t="s">
        <v>56</v>
      </c>
      <c r="C2" s="68"/>
      <c r="D2" s="68"/>
    </row>
    <row r="3" spans="2:4" x14ac:dyDescent="0.25">
      <c r="B3" s="2"/>
      <c r="C3" s="1" t="s">
        <v>4</v>
      </c>
      <c r="D3" s="1" t="s">
        <v>0</v>
      </c>
    </row>
    <row r="4" spans="2:4" ht="30" customHeight="1" x14ac:dyDescent="0.25">
      <c r="B4" s="48" t="s">
        <v>3</v>
      </c>
      <c r="C4" s="43">
        <v>1575402</v>
      </c>
      <c r="D4" s="44">
        <f>C4/$C$6</f>
        <v>5.1999999999999998E-2</v>
      </c>
    </row>
    <row r="5" spans="2:4" ht="30" customHeight="1" x14ac:dyDescent="0.25">
      <c r="B5" s="48" t="s">
        <v>70</v>
      </c>
      <c r="C5" s="43">
        <f>C6-C4</f>
        <v>28720790.307692308</v>
      </c>
      <c r="D5" s="44">
        <f>C5/$C$6</f>
        <v>0.94799999999999995</v>
      </c>
    </row>
    <row r="6" spans="2:4" x14ac:dyDescent="0.25">
      <c r="B6" s="2" t="s">
        <v>1</v>
      </c>
      <c r="C6" s="5">
        <v>30296192.307692308</v>
      </c>
      <c r="D6" s="3">
        <f>SUM(D4:D5)</f>
        <v>1</v>
      </c>
    </row>
    <row r="7" spans="2:4" ht="11.25" customHeight="1" x14ac:dyDescent="0.25">
      <c r="B7" s="46" t="s">
        <v>57</v>
      </c>
      <c r="C7" s="7"/>
      <c r="D7" s="45"/>
    </row>
    <row r="8" spans="2:4" ht="11.25" customHeight="1" x14ac:dyDescent="0.25">
      <c r="B8" s="47" t="s">
        <v>58</v>
      </c>
      <c r="C8" s="7"/>
      <c r="D8" s="7"/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7"/>
  <sheetViews>
    <sheetView showGridLines="0" zoomScaleNormal="100" workbookViewId="0"/>
  </sheetViews>
  <sheetFormatPr baseColWidth="10" defaultRowHeight="15" x14ac:dyDescent="0.25"/>
  <cols>
    <col min="2" max="2" width="25.85546875" customWidth="1"/>
    <col min="3" max="3" width="20.42578125" customWidth="1"/>
  </cols>
  <sheetData>
    <row r="2" spans="2:4" ht="30" customHeight="1" x14ac:dyDescent="0.25">
      <c r="B2" s="69" t="s">
        <v>76</v>
      </c>
      <c r="C2" s="70"/>
      <c r="D2" s="71"/>
    </row>
    <row r="3" spans="2:4" x14ac:dyDescent="0.25">
      <c r="B3" s="2"/>
      <c r="C3" s="1" t="s">
        <v>4</v>
      </c>
      <c r="D3" s="1" t="s">
        <v>0</v>
      </c>
    </row>
    <row r="4" spans="2:4" x14ac:dyDescent="0.25">
      <c r="B4" s="42" t="s">
        <v>50</v>
      </c>
      <c r="C4" s="43">
        <v>754671</v>
      </c>
      <c r="D4" s="44">
        <f>C4/$C$6</f>
        <v>0.47903392277018819</v>
      </c>
    </row>
    <row r="5" spans="2:4" x14ac:dyDescent="0.25">
      <c r="B5" s="42" t="s">
        <v>51</v>
      </c>
      <c r="C5" s="43">
        <v>820731</v>
      </c>
      <c r="D5" s="44">
        <f>C5/$C$6</f>
        <v>0.52096607722981181</v>
      </c>
    </row>
    <row r="6" spans="2:4" x14ac:dyDescent="0.25">
      <c r="B6" s="2" t="s">
        <v>1</v>
      </c>
      <c r="C6" s="5">
        <f>SUM(C4:C5)</f>
        <v>1575402</v>
      </c>
      <c r="D6" s="3">
        <f>SUM(D4:D5)</f>
        <v>1</v>
      </c>
    </row>
    <row r="7" spans="2:4" ht="12" customHeight="1" x14ac:dyDescent="0.25">
      <c r="B7" s="46" t="s">
        <v>57</v>
      </c>
      <c r="D7" s="4"/>
    </row>
    <row r="8" spans="2:4" ht="12" customHeight="1" x14ac:dyDescent="0.25">
      <c r="B8" s="47" t="s">
        <v>58</v>
      </c>
    </row>
    <row r="26" ht="15" customHeight="1" x14ac:dyDescent="0.25"/>
    <row r="27" ht="15" customHeight="1" x14ac:dyDescent="0.25"/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0"/>
  <sheetViews>
    <sheetView showGridLines="0" zoomScaleNormal="100" workbookViewId="0"/>
  </sheetViews>
  <sheetFormatPr baseColWidth="10" defaultRowHeight="15" x14ac:dyDescent="0.25"/>
  <cols>
    <col min="2" max="2" width="33.42578125" customWidth="1"/>
    <col min="3" max="3" width="25.7109375" customWidth="1"/>
  </cols>
  <sheetData>
    <row r="2" spans="1:3" ht="53.25" customHeight="1" x14ac:dyDescent="0.25">
      <c r="B2" s="68" t="s">
        <v>71</v>
      </c>
      <c r="C2" s="68"/>
    </row>
    <row r="3" spans="1:3" ht="21.75" customHeight="1" x14ac:dyDescent="0.25">
      <c r="B3" s="53" t="s">
        <v>59</v>
      </c>
      <c r="C3" s="1" t="s">
        <v>0</v>
      </c>
    </row>
    <row r="4" spans="1:3" ht="32.25" customHeight="1" x14ac:dyDescent="0.25">
      <c r="B4" s="38" t="s">
        <v>48</v>
      </c>
      <c r="C4" s="50">
        <v>59.2</v>
      </c>
    </row>
    <row r="5" spans="1:3" ht="32.25" customHeight="1" x14ac:dyDescent="0.25">
      <c r="B5" s="38" t="s">
        <v>47</v>
      </c>
      <c r="C5" s="50">
        <v>50.9</v>
      </c>
    </row>
    <row r="6" spans="1:3" ht="32.25" customHeight="1" x14ac:dyDescent="0.25">
      <c r="B6" s="38" t="s">
        <v>46</v>
      </c>
      <c r="C6" s="50">
        <v>33.799999999999997</v>
      </c>
    </row>
    <row r="7" spans="1:3" ht="32.25" customHeight="1" x14ac:dyDescent="0.25">
      <c r="B7" s="38" t="s">
        <v>45</v>
      </c>
      <c r="C7" s="50">
        <v>32.1</v>
      </c>
    </row>
    <row r="8" spans="1:3" ht="32.25" customHeight="1" x14ac:dyDescent="0.25">
      <c r="B8" s="38" t="s">
        <v>44</v>
      </c>
      <c r="C8" s="50">
        <v>18.8</v>
      </c>
    </row>
    <row r="9" spans="1:3" ht="32.25" customHeight="1" x14ac:dyDescent="0.25">
      <c r="B9" s="38" t="s">
        <v>43</v>
      </c>
      <c r="C9" s="50">
        <v>16.600000000000001</v>
      </c>
    </row>
    <row r="10" spans="1:3" ht="24" customHeight="1" x14ac:dyDescent="0.25">
      <c r="A10" s="52"/>
      <c r="B10" s="72" t="s">
        <v>49</v>
      </c>
      <c r="C10" s="72"/>
    </row>
    <row r="11" spans="1:3" ht="14.25" customHeight="1" x14ac:dyDescent="0.25">
      <c r="B11" s="46" t="s">
        <v>57</v>
      </c>
      <c r="C11" s="51"/>
    </row>
    <row r="12" spans="1:3" ht="14.25" customHeight="1" x14ac:dyDescent="0.25">
      <c r="B12" s="47" t="s">
        <v>58</v>
      </c>
      <c r="C12" s="51"/>
    </row>
    <row r="13" spans="1:3" x14ac:dyDescent="0.25">
      <c r="C13" s="37"/>
    </row>
    <row r="14" spans="1:3" x14ac:dyDescent="0.25">
      <c r="C14" s="37"/>
    </row>
    <row r="15" spans="1:3" x14ac:dyDescent="0.25">
      <c r="C15" s="37"/>
    </row>
    <row r="16" spans="1:3" x14ac:dyDescent="0.25">
      <c r="C16" s="37"/>
    </row>
    <row r="17" spans="3:11" x14ac:dyDescent="0.25">
      <c r="C17" s="37"/>
    </row>
    <row r="18" spans="3:11" ht="12.75" customHeight="1" x14ac:dyDescent="0.25">
      <c r="C18" s="37"/>
      <c r="F18" s="34"/>
      <c r="G18" s="34"/>
      <c r="H18" s="34"/>
      <c r="I18" s="34"/>
      <c r="J18" s="34"/>
      <c r="K18" s="34"/>
    </row>
    <row r="19" spans="3:11" ht="13.5" customHeight="1" x14ac:dyDescent="0.25">
      <c r="C19" s="37"/>
      <c r="F19" s="34"/>
      <c r="G19" s="34"/>
      <c r="H19" s="34"/>
      <c r="I19" s="34"/>
      <c r="J19" s="34"/>
      <c r="K19" s="34"/>
    </row>
    <row r="20" spans="3:11" x14ac:dyDescent="0.25">
      <c r="F20" s="34"/>
      <c r="G20" s="34"/>
      <c r="H20" s="34"/>
      <c r="I20" s="34"/>
      <c r="J20" s="34"/>
      <c r="K20" s="34"/>
    </row>
  </sheetData>
  <sortState ref="B5:C10">
    <sortCondition descending="1" ref="C5:C10"/>
  </sortState>
  <mergeCells count="2">
    <mergeCell ref="B2:C2"/>
    <mergeCell ref="B10:C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6"/>
  <sheetViews>
    <sheetView showGridLines="0" zoomScaleNormal="100" zoomScaleSheetLayoutView="85" workbookViewId="0"/>
  </sheetViews>
  <sheetFormatPr baseColWidth="10" defaultRowHeight="15" x14ac:dyDescent="0.25"/>
  <cols>
    <col min="1" max="1" width="4.28515625" style="7" customWidth="1"/>
    <col min="2" max="2" width="30.7109375" style="7" hidden="1" customWidth="1"/>
    <col min="3" max="13" width="0" style="7" hidden="1" customWidth="1"/>
    <col min="14" max="14" width="11.42578125" style="7"/>
    <col min="15" max="15" width="24" style="7" customWidth="1"/>
    <col min="16" max="16" width="33" style="7" customWidth="1"/>
    <col min="17" max="16384" width="11.42578125" style="7"/>
  </cols>
  <sheetData>
    <row r="1" spans="2:27" x14ac:dyDescent="0.25">
      <c r="B1" s="16" t="s">
        <v>9</v>
      </c>
      <c r="C1" s="17">
        <v>0</v>
      </c>
      <c r="D1" s="18">
        <v>0.25458000000000003</v>
      </c>
      <c r="E1" s="17">
        <v>0</v>
      </c>
      <c r="F1" s="17">
        <v>0</v>
      </c>
      <c r="G1" s="19">
        <v>0</v>
      </c>
      <c r="H1" s="19">
        <v>0</v>
      </c>
      <c r="I1" s="19">
        <v>1.30444</v>
      </c>
      <c r="J1" s="19">
        <v>0</v>
      </c>
      <c r="K1" s="19">
        <v>0</v>
      </c>
      <c r="L1" s="19">
        <v>0.87753999999999999</v>
      </c>
      <c r="M1" s="19">
        <v>0</v>
      </c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2:27" ht="62.25" customHeight="1" x14ac:dyDescent="0.25">
      <c r="B2" s="54"/>
      <c r="C2" s="55"/>
      <c r="D2" s="56"/>
      <c r="E2" s="55"/>
      <c r="F2" s="55"/>
      <c r="G2" s="57"/>
      <c r="H2" s="57"/>
      <c r="I2" s="57"/>
      <c r="J2" s="57"/>
      <c r="K2" s="57"/>
      <c r="L2" s="57"/>
      <c r="M2" s="58"/>
      <c r="O2" s="68" t="s">
        <v>60</v>
      </c>
      <c r="P2" s="68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2:27" ht="20.100000000000001" customHeight="1" x14ac:dyDescent="0.25">
      <c r="B3" s="9" t="s">
        <v>11</v>
      </c>
      <c r="C3" s="10"/>
      <c r="D3" s="10"/>
      <c r="E3" s="10"/>
      <c r="F3" s="10"/>
      <c r="G3" s="11"/>
      <c r="H3" s="11"/>
      <c r="I3" s="11"/>
      <c r="J3" s="11"/>
      <c r="K3" s="11"/>
      <c r="L3" s="11"/>
      <c r="M3" s="12"/>
      <c r="O3" s="53" t="s">
        <v>61</v>
      </c>
      <c r="P3" s="1" t="s">
        <v>0</v>
      </c>
      <c r="S3" s="20"/>
      <c r="T3" s="20"/>
      <c r="U3" s="20"/>
      <c r="V3" s="20"/>
      <c r="W3" s="20"/>
    </row>
    <row r="4" spans="2:27" ht="42" customHeight="1" x14ac:dyDescent="0.25">
      <c r="B4" s="21" t="s">
        <v>1</v>
      </c>
      <c r="C4" s="22">
        <v>442.72398000000078</v>
      </c>
      <c r="D4" s="22">
        <v>430.81543999999946</v>
      </c>
      <c r="E4" s="22">
        <v>465.6304000000008</v>
      </c>
      <c r="F4" s="22">
        <v>523.99466000000189</v>
      </c>
      <c r="G4" s="23">
        <v>527.88062000000082</v>
      </c>
      <c r="H4" s="23">
        <v>548.29433000000108</v>
      </c>
      <c r="I4" s="23">
        <v>563.32643000000166</v>
      </c>
      <c r="J4" s="23">
        <v>627.53017629010174</v>
      </c>
      <c r="K4" s="23">
        <v>627.44150000000172</v>
      </c>
      <c r="L4" s="23">
        <v>626.44799000000148</v>
      </c>
      <c r="M4" s="23">
        <v>650.85675999999955</v>
      </c>
      <c r="O4" s="60" t="s">
        <v>52</v>
      </c>
      <c r="P4" s="61">
        <v>24</v>
      </c>
    </row>
    <row r="5" spans="2:27" ht="42" customHeight="1" x14ac:dyDescent="0.25">
      <c r="B5" s="13" t="s">
        <v>12</v>
      </c>
      <c r="C5" s="14">
        <v>8.6132799999999996</v>
      </c>
      <c r="D5" s="14">
        <v>11.601699999999999</v>
      </c>
      <c r="E5" s="14">
        <v>12.277280000000003</v>
      </c>
      <c r="F5" s="14">
        <v>9.0682799999999997</v>
      </c>
      <c r="G5" s="15">
        <v>12.938000000000001</v>
      </c>
      <c r="H5" s="15">
        <v>9.750020000000001</v>
      </c>
      <c r="I5" s="15">
        <v>15.770199999999997</v>
      </c>
      <c r="J5" s="15">
        <v>11.379501148031686</v>
      </c>
      <c r="K5" s="15">
        <v>14.804590000000001</v>
      </c>
      <c r="L5" s="15">
        <v>9.3582699999999992</v>
      </c>
      <c r="M5" s="15">
        <v>14.762980000000004</v>
      </c>
      <c r="O5" s="60" t="s">
        <v>6</v>
      </c>
      <c r="P5" s="61">
        <v>41</v>
      </c>
    </row>
    <row r="6" spans="2:27" ht="42" customHeight="1" x14ac:dyDescent="0.25">
      <c r="B6" s="13" t="s">
        <v>6</v>
      </c>
      <c r="C6" s="14">
        <v>18.443369999999991</v>
      </c>
      <c r="D6" s="14">
        <v>16.707899999999999</v>
      </c>
      <c r="E6" s="14">
        <v>19.313729999999993</v>
      </c>
      <c r="F6" s="14">
        <v>23.93044999999999</v>
      </c>
      <c r="G6" s="15">
        <v>22.852239999999998</v>
      </c>
      <c r="H6" s="15">
        <v>19.559880000000003</v>
      </c>
      <c r="I6" s="15">
        <v>26.061559999999989</v>
      </c>
      <c r="J6" s="15">
        <v>21.357646965029108</v>
      </c>
      <c r="K6" s="15">
        <v>19.194680000000012</v>
      </c>
      <c r="L6" s="15">
        <v>23.274490000000007</v>
      </c>
      <c r="M6" s="15">
        <v>26.441760000000009</v>
      </c>
      <c r="O6" s="60" t="s">
        <v>7</v>
      </c>
      <c r="P6" s="61">
        <v>23</v>
      </c>
    </row>
    <row r="7" spans="2:27" ht="42" customHeight="1" x14ac:dyDescent="0.25">
      <c r="B7" s="13" t="s">
        <v>7</v>
      </c>
      <c r="C7" s="14">
        <v>92.411150000000035</v>
      </c>
      <c r="D7" s="14">
        <v>99.168120000000002</v>
      </c>
      <c r="E7" s="14">
        <v>99.946260000000009</v>
      </c>
      <c r="F7" s="14">
        <v>110.53088000000008</v>
      </c>
      <c r="G7" s="15">
        <v>114.37310999999991</v>
      </c>
      <c r="H7" s="15">
        <v>113.0770799999999</v>
      </c>
      <c r="I7" s="15">
        <v>111.46211</v>
      </c>
      <c r="J7" s="15">
        <v>126.28865059069526</v>
      </c>
      <c r="K7" s="15">
        <v>117.74463999999981</v>
      </c>
      <c r="L7" s="15">
        <v>118.23094000000009</v>
      </c>
      <c r="M7" s="15">
        <v>139.80681000000027</v>
      </c>
      <c r="O7" s="60" t="s">
        <v>32</v>
      </c>
      <c r="P7" s="61">
        <v>12</v>
      </c>
    </row>
    <row r="8" spans="2:27" ht="22.5" customHeight="1" x14ac:dyDescent="0.25">
      <c r="B8" s="13" t="s">
        <v>8</v>
      </c>
      <c r="C8" s="14">
        <v>164.21631000000008</v>
      </c>
      <c r="D8" s="14">
        <v>165.51883999999987</v>
      </c>
      <c r="E8" s="14">
        <v>196.75348000000002</v>
      </c>
      <c r="F8" s="14">
        <v>231.99198999999967</v>
      </c>
      <c r="G8" s="15">
        <v>239.39559000000034</v>
      </c>
      <c r="H8" s="15">
        <v>262.70247000000006</v>
      </c>
      <c r="I8" s="15">
        <v>255.75079000000031</v>
      </c>
      <c r="J8" s="15">
        <v>294.43035379316598</v>
      </c>
      <c r="K8" s="15">
        <v>301.07532999999995</v>
      </c>
      <c r="L8" s="15">
        <v>315.02924999999971</v>
      </c>
      <c r="M8" s="15">
        <v>307.13053000000036</v>
      </c>
      <c r="O8" s="53" t="s">
        <v>1</v>
      </c>
      <c r="P8" s="62">
        <f>SUM(P3:P7)</f>
        <v>100</v>
      </c>
    </row>
    <row r="9" spans="2:27" ht="11.25" customHeight="1" x14ac:dyDescent="0.25">
      <c r="B9" s="13" t="s">
        <v>9</v>
      </c>
      <c r="C9" s="24">
        <v>0</v>
      </c>
      <c r="D9" s="14">
        <v>0.93186000000000002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O9" s="59" t="s">
        <v>57</v>
      </c>
    </row>
    <row r="10" spans="2:27" ht="11.25" customHeight="1" x14ac:dyDescent="0.25">
      <c r="B10" s="25" t="s">
        <v>13</v>
      </c>
      <c r="H10" s="26"/>
      <c r="O10" s="59" t="s">
        <v>58</v>
      </c>
    </row>
    <row r="11" spans="2:27" ht="30.75" customHeight="1" x14ac:dyDescent="0.25">
      <c r="B11" s="75" t="s">
        <v>14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2:27" x14ac:dyDescent="0.25">
      <c r="B12" s="25" t="s">
        <v>15</v>
      </c>
      <c r="H12" s="26"/>
    </row>
    <row r="13" spans="2:27" x14ac:dyDescent="0.25">
      <c r="B13" s="25" t="s">
        <v>16</v>
      </c>
      <c r="H13" s="26"/>
      <c r="I13" s="27">
        <f>I5/$I$4</f>
        <v>2.7994780930125984E-2</v>
      </c>
      <c r="J13" s="28"/>
      <c r="K13" s="27">
        <f>K5/$K$4</f>
        <v>2.3595171820799166E-2</v>
      </c>
      <c r="L13" s="29"/>
    </row>
    <row r="14" spans="2:27" x14ac:dyDescent="0.25">
      <c r="B14" s="25" t="s">
        <v>17</v>
      </c>
      <c r="H14" s="26"/>
      <c r="I14" s="27">
        <f>I6/$I$4</f>
        <v>4.6263691195884263E-2</v>
      </c>
      <c r="J14" s="28"/>
      <c r="K14" s="27">
        <f>K6/$K$4</f>
        <v>3.0591983475750265E-2</v>
      </c>
      <c r="L14" s="29"/>
    </row>
    <row r="15" spans="2:27" x14ac:dyDescent="0.25">
      <c r="B15" s="25" t="s">
        <v>18</v>
      </c>
      <c r="H15" s="26"/>
      <c r="I15" s="27">
        <f>I7/$I$4</f>
        <v>0.19786415844184635</v>
      </c>
      <c r="J15" s="28"/>
      <c r="K15" s="27">
        <f>K7/$K$4</f>
        <v>0.1876583554004628</v>
      </c>
      <c r="L15" s="29"/>
    </row>
    <row r="16" spans="2:27" x14ac:dyDescent="0.25">
      <c r="B16" s="30" t="s">
        <v>19</v>
      </c>
      <c r="I16" s="27" t="e">
        <f>#REF!/$I$4</f>
        <v>#REF!</v>
      </c>
      <c r="J16" s="28"/>
      <c r="K16" s="27" t="e">
        <f>#REF!/$K$4</f>
        <v>#REF!</v>
      </c>
      <c r="L16" s="29"/>
      <c r="R16" s="31"/>
    </row>
    <row r="17" spans="2:24" ht="12.75" customHeight="1" x14ac:dyDescent="0.25">
      <c r="S17" s="34"/>
      <c r="T17" s="34"/>
      <c r="U17" s="34"/>
      <c r="V17" s="34"/>
      <c r="W17" s="34"/>
      <c r="X17" s="34"/>
    </row>
    <row r="18" spans="2:24" ht="12.75" customHeight="1" x14ac:dyDescent="0.25">
      <c r="B18" s="6"/>
      <c r="S18" s="34"/>
      <c r="T18" s="34"/>
      <c r="U18" s="34"/>
      <c r="V18" s="34"/>
      <c r="W18" s="34"/>
    </row>
    <row r="19" spans="2:24" x14ac:dyDescent="0.25">
      <c r="B19" s="73" t="s">
        <v>20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2:24" ht="20.100000000000001" customHeight="1" x14ac:dyDescent="0.25">
      <c r="B20" s="74" t="s">
        <v>21</v>
      </c>
      <c r="C20" s="74" t="s">
        <v>5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2:24" ht="20.100000000000001" customHeight="1" x14ac:dyDescent="0.25">
      <c r="B21" s="74"/>
      <c r="C21" s="8">
        <v>2004</v>
      </c>
      <c r="D21" s="8">
        <v>2005</v>
      </c>
      <c r="E21" s="8">
        <v>2006</v>
      </c>
      <c r="F21" s="8">
        <v>2007</v>
      </c>
      <c r="G21" s="8">
        <v>2008</v>
      </c>
      <c r="H21" s="8">
        <v>2009</v>
      </c>
      <c r="I21" s="8">
        <v>2010</v>
      </c>
      <c r="J21" s="8">
        <v>2011</v>
      </c>
      <c r="K21" s="8">
        <v>2012</v>
      </c>
      <c r="L21" s="8">
        <v>2013</v>
      </c>
      <c r="M21" s="8">
        <v>2014</v>
      </c>
    </row>
    <row r="22" spans="2:24" ht="20.100000000000001" customHeight="1" x14ac:dyDescent="0.25">
      <c r="B22" s="9" t="s">
        <v>1</v>
      </c>
      <c r="C22" s="10"/>
      <c r="D22" s="10"/>
      <c r="E22" s="10"/>
      <c r="F22" s="10"/>
      <c r="G22" s="11"/>
      <c r="H22" s="11"/>
      <c r="I22" s="11"/>
      <c r="J22" s="11"/>
      <c r="K22" s="11"/>
      <c r="L22" s="11"/>
      <c r="M22" s="12"/>
    </row>
    <row r="23" spans="2:24" ht="15" customHeight="1" x14ac:dyDescent="0.25">
      <c r="B23" s="13" t="s">
        <v>1</v>
      </c>
      <c r="C23" s="14">
        <v>1025.9133699999982</v>
      </c>
      <c r="D23" s="14">
        <v>1012.6569099999987</v>
      </c>
      <c r="E23" s="14">
        <v>1086.4980399999968</v>
      </c>
      <c r="F23" s="14">
        <v>1225.3327800000036</v>
      </c>
      <c r="G23" s="14">
        <v>1235.3791399999957</v>
      </c>
      <c r="H23" s="14">
        <v>1301.9007900000088</v>
      </c>
      <c r="I23" s="14">
        <v>1290.8405400000017</v>
      </c>
      <c r="J23" s="14">
        <v>1359.9377752755606</v>
      </c>
      <c r="K23" s="14">
        <v>1412.7141299999953</v>
      </c>
      <c r="L23" s="14">
        <v>1381.6417000000081</v>
      </c>
      <c r="M23" s="14">
        <v>1404.9348899999941</v>
      </c>
    </row>
    <row r="24" spans="2:24" x14ac:dyDescent="0.25">
      <c r="B24" s="13" t="s">
        <v>22</v>
      </c>
      <c r="C24" s="14">
        <v>195.49333000000019</v>
      </c>
      <c r="D24" s="14">
        <v>198.62275999999991</v>
      </c>
      <c r="E24" s="14">
        <v>205.01465000000005</v>
      </c>
      <c r="F24" s="14">
        <v>202.74375999999984</v>
      </c>
      <c r="G24" s="14">
        <v>218.31202000000016</v>
      </c>
      <c r="H24" s="14">
        <v>236.80392000000012</v>
      </c>
      <c r="I24" s="14">
        <v>238.82650000000015</v>
      </c>
      <c r="J24" s="14">
        <v>232.00533161122593</v>
      </c>
      <c r="K24" s="14">
        <v>239.2854999999999</v>
      </c>
      <c r="L24" s="14">
        <v>253.57104999999984</v>
      </c>
      <c r="M24" s="14">
        <v>253.7982699999998</v>
      </c>
    </row>
    <row r="25" spans="2:24" x14ac:dyDescent="0.25">
      <c r="B25" s="13" t="s">
        <v>23</v>
      </c>
      <c r="C25" s="14">
        <v>540.41596000000106</v>
      </c>
      <c r="D25" s="14">
        <v>520.156329999999</v>
      </c>
      <c r="E25" s="14">
        <v>558.9569599999993</v>
      </c>
      <c r="F25" s="14">
        <v>596.79322000000184</v>
      </c>
      <c r="G25" s="14">
        <v>585.98558999999966</v>
      </c>
      <c r="H25" s="14">
        <v>613.98316000000136</v>
      </c>
      <c r="I25" s="14">
        <v>574.8922300000005</v>
      </c>
      <c r="J25" s="14">
        <v>592.84651997055346</v>
      </c>
      <c r="K25" s="14">
        <v>579.15740000000164</v>
      </c>
      <c r="L25" s="14">
        <v>575.00988000000166</v>
      </c>
      <c r="M25" s="14">
        <v>568.03263999999899</v>
      </c>
    </row>
    <row r="26" spans="2:24" hidden="1" x14ac:dyDescent="0.25">
      <c r="B26" s="13" t="s">
        <v>24</v>
      </c>
      <c r="C26" s="14">
        <v>282.76645000000019</v>
      </c>
      <c r="D26" s="14">
        <v>285.8514799999993</v>
      </c>
      <c r="E26" s="14">
        <v>312.83048000000105</v>
      </c>
      <c r="F26" s="14">
        <v>413.84882999999934</v>
      </c>
      <c r="G26" s="14">
        <v>414.39641000000086</v>
      </c>
      <c r="H26" s="14">
        <v>435.96725999999899</v>
      </c>
      <c r="I26" s="14">
        <v>457.08882999999895</v>
      </c>
      <c r="J26" s="14">
        <v>511.5405339079457</v>
      </c>
      <c r="K26" s="14">
        <v>564.49083000000053</v>
      </c>
      <c r="L26" s="14">
        <v>530.93662999999765</v>
      </c>
      <c r="M26" s="14">
        <v>557.58935000000099</v>
      </c>
    </row>
    <row r="27" spans="2:24" hidden="1" x14ac:dyDescent="0.25">
      <c r="B27" s="13" t="s">
        <v>25</v>
      </c>
      <c r="C27" s="14">
        <v>7.2376300000000002</v>
      </c>
      <c r="D27" s="14">
        <v>8.0263399999999994</v>
      </c>
      <c r="E27" s="14">
        <v>9.6959499999999998</v>
      </c>
      <c r="F27" s="14">
        <v>11.94697</v>
      </c>
      <c r="G27" s="14">
        <v>16.685119999999994</v>
      </c>
      <c r="H27" s="14">
        <v>15.146449999999994</v>
      </c>
      <c r="I27" s="14">
        <v>20.032979999999998</v>
      </c>
      <c r="J27" s="14">
        <v>23.545389785830114</v>
      </c>
      <c r="K27" s="14">
        <v>29.780399999999997</v>
      </c>
      <c r="L27" s="14">
        <v>22.124139999999997</v>
      </c>
      <c r="M27" s="14">
        <v>25.51463</v>
      </c>
    </row>
    <row r="28" spans="2:24" ht="20.100000000000001" hidden="1" customHeight="1" x14ac:dyDescent="0.25">
      <c r="B28" s="9" t="s">
        <v>10</v>
      </c>
      <c r="C28" s="10"/>
      <c r="D28" s="10"/>
      <c r="E28" s="10"/>
      <c r="F28" s="10"/>
      <c r="G28" s="11"/>
      <c r="H28" s="11"/>
      <c r="I28" s="11"/>
      <c r="J28" s="11"/>
      <c r="K28" s="11"/>
      <c r="L28" s="11"/>
      <c r="M28" s="12"/>
    </row>
    <row r="29" spans="2:24" hidden="1" x14ac:dyDescent="0.25">
      <c r="B29" s="13" t="s">
        <v>1</v>
      </c>
      <c r="C29" s="14">
        <v>583.18939000000012</v>
      </c>
      <c r="D29" s="14">
        <v>581.84146999999905</v>
      </c>
      <c r="E29" s="14">
        <v>620.86763999999857</v>
      </c>
      <c r="F29" s="14">
        <v>701.33812000000296</v>
      </c>
      <c r="G29" s="14">
        <v>707.49851999999885</v>
      </c>
      <c r="H29" s="14">
        <v>753.60646000000077</v>
      </c>
      <c r="I29" s="14">
        <v>727.51410999999848</v>
      </c>
      <c r="J29" s="14">
        <v>732.40759898545207</v>
      </c>
      <c r="K29" s="14">
        <v>785.27263000000255</v>
      </c>
      <c r="L29" s="14">
        <v>755.19371000000024</v>
      </c>
      <c r="M29" s="14">
        <v>754.07812999999908</v>
      </c>
    </row>
    <row r="30" spans="2:24" hidden="1" x14ac:dyDescent="0.25">
      <c r="B30" s="13" t="s">
        <v>22</v>
      </c>
      <c r="C30" s="14">
        <v>97.504919999999998</v>
      </c>
      <c r="D30" s="14">
        <v>95.450839999999971</v>
      </c>
      <c r="E30" s="14">
        <v>111.13595000000005</v>
      </c>
      <c r="F30" s="14">
        <v>112.44995000000002</v>
      </c>
      <c r="G30" s="14">
        <v>122.31552999999988</v>
      </c>
      <c r="H30" s="14">
        <v>130.02072999999999</v>
      </c>
      <c r="I30" s="14">
        <v>130.54426000000009</v>
      </c>
      <c r="J30" s="14">
        <v>116.63744306614684</v>
      </c>
      <c r="K30" s="14">
        <v>128.63941000000008</v>
      </c>
      <c r="L30" s="14">
        <v>134.82763000000008</v>
      </c>
      <c r="M30" s="14">
        <v>130.32381000000007</v>
      </c>
    </row>
    <row r="31" spans="2:24" hidden="1" x14ac:dyDescent="0.25">
      <c r="B31" s="13" t="s">
        <v>23</v>
      </c>
      <c r="C31" s="14">
        <v>300.88504999999958</v>
      </c>
      <c r="D31" s="14">
        <v>292.87678999999997</v>
      </c>
      <c r="E31" s="14">
        <v>305.07986000000034</v>
      </c>
      <c r="F31" s="14">
        <v>332.33661000000001</v>
      </c>
      <c r="G31" s="14">
        <v>320.98139999999972</v>
      </c>
      <c r="H31" s="14">
        <v>351.08495999999997</v>
      </c>
      <c r="I31" s="14">
        <v>309.94024000000053</v>
      </c>
      <c r="J31" s="14">
        <v>304.23818205006734</v>
      </c>
      <c r="K31" s="14">
        <v>304.2262499999996</v>
      </c>
      <c r="L31" s="14">
        <v>294.50248999999945</v>
      </c>
      <c r="M31" s="14">
        <v>282.33756000000034</v>
      </c>
    </row>
    <row r="32" spans="2:24" hidden="1" x14ac:dyDescent="0.25">
      <c r="B32" s="13" t="s">
        <v>24</v>
      </c>
      <c r="C32" s="14">
        <v>178.17292000000009</v>
      </c>
      <c r="D32" s="14">
        <v>186.85086000000018</v>
      </c>
      <c r="E32" s="14">
        <v>195.75767000000022</v>
      </c>
      <c r="F32" s="14">
        <v>246.34669999999917</v>
      </c>
      <c r="G32" s="14">
        <v>251.07393000000005</v>
      </c>
      <c r="H32" s="14">
        <v>259.20014000000015</v>
      </c>
      <c r="I32" s="14">
        <v>272.86527999999907</v>
      </c>
      <c r="J32" s="14">
        <v>292.99962824825218</v>
      </c>
      <c r="K32" s="14">
        <v>329.44385999999986</v>
      </c>
      <c r="L32" s="14">
        <v>309.93033999999909</v>
      </c>
      <c r="M32" s="14">
        <v>321.72953999999976</v>
      </c>
    </row>
    <row r="33" spans="2:17" ht="15" hidden="1" customHeight="1" x14ac:dyDescent="0.25">
      <c r="B33" s="13" t="s">
        <v>26</v>
      </c>
      <c r="C33" s="14">
        <v>6.6264999999999992</v>
      </c>
      <c r="D33" s="14">
        <v>6.6629799999999983</v>
      </c>
      <c r="E33" s="14">
        <v>8.8941600000000012</v>
      </c>
      <c r="F33" s="14">
        <v>10.204860000000002</v>
      </c>
      <c r="G33" s="14">
        <v>13.127660000000001</v>
      </c>
      <c r="H33" s="14">
        <v>13.300629999999995</v>
      </c>
      <c r="I33" s="14">
        <v>14.164330000000001</v>
      </c>
      <c r="J33" s="14">
        <v>18.532345620986419</v>
      </c>
      <c r="K33" s="14">
        <v>22.963109999999997</v>
      </c>
      <c r="L33" s="14">
        <v>15.933250000000003</v>
      </c>
      <c r="M33" s="14">
        <v>19.68722</v>
      </c>
    </row>
    <row r="34" spans="2:17" ht="20.100000000000001" hidden="1" customHeight="1" x14ac:dyDescent="0.25">
      <c r="B34" s="9" t="s">
        <v>11</v>
      </c>
      <c r="C34" s="10"/>
      <c r="D34" s="10"/>
      <c r="E34" s="10"/>
      <c r="F34" s="10"/>
      <c r="G34" s="11"/>
      <c r="H34" s="11"/>
      <c r="I34" s="11"/>
      <c r="J34" s="11"/>
      <c r="K34" s="11"/>
      <c r="L34" s="11"/>
      <c r="M34" s="12"/>
    </row>
    <row r="35" spans="2:17" hidden="1" x14ac:dyDescent="0.25">
      <c r="B35" s="13" t="s">
        <v>1</v>
      </c>
      <c r="C35" s="14">
        <v>442.72398000000078</v>
      </c>
      <c r="D35" s="14">
        <v>430.81543999999946</v>
      </c>
      <c r="E35" s="14">
        <v>465.6304000000008</v>
      </c>
      <c r="F35" s="14">
        <v>523.99466000000189</v>
      </c>
      <c r="G35" s="14">
        <v>527.88062000000082</v>
      </c>
      <c r="H35" s="14">
        <v>548.29433000000108</v>
      </c>
      <c r="I35" s="14">
        <v>563.32643000000166</v>
      </c>
      <c r="J35" s="14">
        <v>627.53017629010174</v>
      </c>
      <c r="K35" s="14">
        <v>627.44150000000172</v>
      </c>
      <c r="L35" s="14">
        <v>626.44799000000148</v>
      </c>
      <c r="M35" s="14">
        <v>650.85675999999955</v>
      </c>
    </row>
    <row r="36" spans="2:17" hidden="1" x14ac:dyDescent="0.25">
      <c r="B36" s="13" t="s">
        <v>22</v>
      </c>
      <c r="C36" s="14">
        <v>97.988409999999917</v>
      </c>
      <c r="D36" s="14">
        <v>103.17192000000007</v>
      </c>
      <c r="E36" s="14">
        <v>93.878700000000009</v>
      </c>
      <c r="F36" s="14">
        <v>90.293809999999937</v>
      </c>
      <c r="G36" s="14">
        <v>95.99648999999998</v>
      </c>
      <c r="H36" s="14">
        <v>106.78318999999995</v>
      </c>
      <c r="I36" s="14">
        <v>108.28223999999987</v>
      </c>
      <c r="J36" s="14">
        <v>115.36788854507948</v>
      </c>
      <c r="K36" s="14">
        <v>110.64608999999986</v>
      </c>
      <c r="L36" s="14">
        <v>118.74342</v>
      </c>
      <c r="M36" s="14">
        <v>123.47446000000018</v>
      </c>
      <c r="O36" s="32" t="s">
        <v>1</v>
      </c>
    </row>
    <row r="37" spans="2:17" hidden="1" x14ac:dyDescent="0.25">
      <c r="B37" s="13" t="s">
        <v>23</v>
      </c>
      <c r="C37" s="14">
        <v>239.53091000000043</v>
      </c>
      <c r="D37" s="14">
        <v>227.27953999999986</v>
      </c>
      <c r="E37" s="14">
        <v>253.87710000000033</v>
      </c>
      <c r="F37" s="14">
        <v>264.45660999999978</v>
      </c>
      <c r="G37" s="14">
        <v>265.00419000000056</v>
      </c>
      <c r="H37" s="14">
        <v>262.89820000000014</v>
      </c>
      <c r="I37" s="14">
        <v>264.95199000000042</v>
      </c>
      <c r="J37" s="14">
        <v>288.60833792048743</v>
      </c>
      <c r="K37" s="14">
        <v>274.93115000000006</v>
      </c>
      <c r="L37" s="14">
        <v>280.50738999999976</v>
      </c>
      <c r="M37" s="14">
        <v>285.69507999999962</v>
      </c>
      <c r="O37" s="32" t="s">
        <v>22</v>
      </c>
    </row>
    <row r="38" spans="2:17" hidden="1" x14ac:dyDescent="0.25">
      <c r="B38" s="13" t="s">
        <v>24</v>
      </c>
      <c r="C38" s="14">
        <v>104.59353000000006</v>
      </c>
      <c r="D38" s="14">
        <v>99.000620000000055</v>
      </c>
      <c r="E38" s="14">
        <v>117.07281000000009</v>
      </c>
      <c r="F38" s="14">
        <v>167.50212999999982</v>
      </c>
      <c r="G38" s="14">
        <v>163.32247999999996</v>
      </c>
      <c r="H38" s="14">
        <v>176.76711999999989</v>
      </c>
      <c r="I38" s="14">
        <v>184.22354999999988</v>
      </c>
      <c r="J38" s="14">
        <v>218.54090565969358</v>
      </c>
      <c r="K38" s="14">
        <v>235.0469699999995</v>
      </c>
      <c r="L38" s="14">
        <v>221.00628999999984</v>
      </c>
      <c r="M38" s="14">
        <v>235.85981000000038</v>
      </c>
      <c r="O38" s="32" t="s">
        <v>23</v>
      </c>
    </row>
    <row r="39" spans="2:17" hidden="1" x14ac:dyDescent="0.25">
      <c r="B39" s="13" t="s">
        <v>26</v>
      </c>
      <c r="C39" s="14">
        <v>0.61112999999999995</v>
      </c>
      <c r="D39" s="14">
        <v>1.3633599999999999</v>
      </c>
      <c r="E39" s="14">
        <v>0.80179</v>
      </c>
      <c r="F39" s="14">
        <v>1.7421099999999998</v>
      </c>
      <c r="G39" s="14">
        <v>3.5574600000000003</v>
      </c>
      <c r="H39" s="14">
        <v>1.8458200000000002</v>
      </c>
      <c r="I39" s="14">
        <v>5.8686499999999988</v>
      </c>
      <c r="J39" s="14">
        <v>5.0130441648436941</v>
      </c>
      <c r="K39" s="14">
        <v>6.8172899999999981</v>
      </c>
      <c r="L39" s="14">
        <v>6.1908900000000004</v>
      </c>
      <c r="M39" s="14">
        <v>5.8274099999999986</v>
      </c>
      <c r="O39" s="32" t="s">
        <v>24</v>
      </c>
    </row>
    <row r="40" spans="2:17" hidden="1" x14ac:dyDescent="0.25">
      <c r="B40" s="25" t="s">
        <v>13</v>
      </c>
      <c r="H40" s="26"/>
      <c r="O40" s="32" t="s">
        <v>27</v>
      </c>
    </row>
    <row r="41" spans="2:17" hidden="1" x14ac:dyDescent="0.25">
      <c r="B41" s="25" t="s">
        <v>28</v>
      </c>
      <c r="H41" s="26"/>
      <c r="I41" s="29"/>
      <c r="K41" s="29"/>
      <c r="L41" s="29"/>
    </row>
    <row r="42" spans="2:17" hidden="1" x14ac:dyDescent="0.25">
      <c r="B42" s="25" t="s">
        <v>29</v>
      </c>
      <c r="H42" s="26"/>
      <c r="I42" s="29"/>
      <c r="K42" s="29"/>
      <c r="L42" s="29"/>
      <c r="Q42" s="31" t="s">
        <v>30</v>
      </c>
    </row>
    <row r="43" spans="2:17" hidden="1" x14ac:dyDescent="0.25">
      <c r="B43" s="25" t="s">
        <v>16</v>
      </c>
      <c r="H43" s="26"/>
      <c r="I43" s="29"/>
      <c r="K43" s="29"/>
      <c r="L43" s="29"/>
      <c r="Q43" s="31" t="s">
        <v>2</v>
      </c>
    </row>
    <row r="44" spans="2:17" hidden="1" x14ac:dyDescent="0.25">
      <c r="B44" s="30" t="s">
        <v>19</v>
      </c>
      <c r="I44" s="29"/>
      <c r="K44" s="29"/>
      <c r="L44" s="29"/>
    </row>
    <row r="45" spans="2:17" hidden="1" x14ac:dyDescent="0.25">
      <c r="B45" s="33" t="s">
        <v>31</v>
      </c>
      <c r="I45" s="29"/>
      <c r="K45" s="29"/>
      <c r="L45" s="29"/>
    </row>
    <row r="46" spans="2:17" x14ac:dyDescent="0.25">
      <c r="I46" s="29"/>
    </row>
  </sheetData>
  <mergeCells count="5">
    <mergeCell ref="O2:P2"/>
    <mergeCell ref="B19:M19"/>
    <mergeCell ref="B20:B21"/>
    <mergeCell ref="C20:M20"/>
    <mergeCell ref="B11:M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showGridLines="0" workbookViewId="0"/>
  </sheetViews>
  <sheetFormatPr baseColWidth="10" defaultRowHeight="15" x14ac:dyDescent="0.25"/>
  <cols>
    <col min="2" max="2" width="39.7109375" customWidth="1"/>
    <col min="3" max="4" width="18" customWidth="1"/>
  </cols>
  <sheetData>
    <row r="2" spans="1:7" ht="21.75" customHeight="1" x14ac:dyDescent="0.25">
      <c r="B2" s="76" t="s">
        <v>79</v>
      </c>
      <c r="C2" s="76"/>
      <c r="D2" s="76"/>
    </row>
    <row r="3" spans="1:7" x14ac:dyDescent="0.25">
      <c r="B3" s="1" t="s">
        <v>55</v>
      </c>
      <c r="C3" s="1" t="s">
        <v>4</v>
      </c>
      <c r="D3" s="1" t="s">
        <v>0</v>
      </c>
    </row>
    <row r="4" spans="1:7" ht="26.25" customHeight="1" x14ac:dyDescent="0.25">
      <c r="B4" s="38" t="s">
        <v>33</v>
      </c>
      <c r="C4" s="39">
        <v>118859</v>
      </c>
      <c r="D4" s="40">
        <f>C4/$C$7</f>
        <v>7.5446774854925916E-2</v>
      </c>
    </row>
    <row r="5" spans="1:7" ht="26.25" customHeight="1" x14ac:dyDescent="0.25">
      <c r="B5" s="38" t="s">
        <v>54</v>
      </c>
      <c r="C5" s="39">
        <f>C7-C4-C6</f>
        <v>662540.39199999999</v>
      </c>
      <c r="D5" s="40">
        <f>C5/$C$7</f>
        <v>0.42055322514507409</v>
      </c>
    </row>
    <row r="6" spans="1:7" ht="26.25" customHeight="1" x14ac:dyDescent="0.25">
      <c r="B6" s="38" t="s">
        <v>27</v>
      </c>
      <c r="C6" s="39">
        <v>794002.60800000001</v>
      </c>
      <c r="D6" s="40">
        <f>C6/$C$7</f>
        <v>0.504</v>
      </c>
    </row>
    <row r="7" spans="1:7" ht="23.25" customHeight="1" x14ac:dyDescent="0.25">
      <c r="B7" s="1" t="s">
        <v>1</v>
      </c>
      <c r="C7" s="5">
        <v>1575402</v>
      </c>
      <c r="D7" s="3">
        <f>SUM(D4:D6)</f>
        <v>1</v>
      </c>
    </row>
    <row r="8" spans="1:7" ht="24" customHeight="1" x14ac:dyDescent="0.25">
      <c r="A8" s="52"/>
      <c r="B8" s="72" t="s">
        <v>53</v>
      </c>
      <c r="C8" s="72"/>
      <c r="D8" s="72"/>
      <c r="E8" s="34"/>
      <c r="F8" s="34"/>
      <c r="G8" s="34"/>
    </row>
    <row r="9" spans="1:7" ht="10.5" customHeight="1" x14ac:dyDescent="0.25">
      <c r="B9" s="77" t="s">
        <v>57</v>
      </c>
      <c r="C9" s="77"/>
      <c r="D9" s="77"/>
      <c r="E9" s="34"/>
      <c r="F9" s="34"/>
      <c r="G9" s="34"/>
    </row>
    <row r="10" spans="1:7" x14ac:dyDescent="0.25">
      <c r="B10" s="63" t="s">
        <v>58</v>
      </c>
      <c r="C10" s="63"/>
      <c r="D10" s="63"/>
    </row>
  </sheetData>
  <mergeCells count="3">
    <mergeCell ref="B2:D2"/>
    <mergeCell ref="B9:D9"/>
    <mergeCell ref="B8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3"/>
  <sheetViews>
    <sheetView showGridLines="0" zoomScaleNormal="100" workbookViewId="0"/>
  </sheetViews>
  <sheetFormatPr baseColWidth="10" defaultRowHeight="15" x14ac:dyDescent="0.25"/>
  <cols>
    <col min="2" max="2" width="20.7109375" customWidth="1"/>
    <col min="3" max="4" width="25.7109375" customWidth="1"/>
  </cols>
  <sheetData>
    <row r="2" spans="2:9" ht="35.25" customHeight="1" x14ac:dyDescent="0.25">
      <c r="B2" s="68" t="s">
        <v>62</v>
      </c>
      <c r="C2" s="68"/>
      <c r="D2" s="68"/>
    </row>
    <row r="3" spans="2:9" x14ac:dyDescent="0.25">
      <c r="B3" s="53"/>
      <c r="C3" s="1" t="s">
        <v>4</v>
      </c>
      <c r="D3" s="1" t="s">
        <v>0</v>
      </c>
    </row>
    <row r="4" spans="2:9" ht="30.75" customHeight="1" x14ac:dyDescent="0.25">
      <c r="B4" s="64" t="s">
        <v>34</v>
      </c>
      <c r="C4" s="39">
        <f>C6-C5</f>
        <v>337516</v>
      </c>
      <c r="D4" s="40">
        <f>C4/$C$6</f>
        <v>0.23172402050608873</v>
      </c>
    </row>
    <row r="5" spans="2:9" ht="30.75" customHeight="1" x14ac:dyDescent="0.25">
      <c r="B5" s="64" t="s">
        <v>35</v>
      </c>
      <c r="C5" s="39">
        <v>1119027</v>
      </c>
      <c r="D5" s="40">
        <f>C5/$C$6</f>
        <v>0.76827597949391124</v>
      </c>
    </row>
    <row r="6" spans="2:9" ht="26.25" customHeight="1" x14ac:dyDescent="0.25">
      <c r="B6" s="53" t="s">
        <v>1</v>
      </c>
      <c r="C6" s="5">
        <v>1456543</v>
      </c>
      <c r="D6" s="3">
        <f>SUM(D4:D5)</f>
        <v>1</v>
      </c>
    </row>
    <row r="7" spans="2:9" ht="12.75" customHeight="1" x14ac:dyDescent="0.25">
      <c r="B7" s="77" t="s">
        <v>57</v>
      </c>
      <c r="C7" s="77"/>
      <c r="D7" s="77"/>
    </row>
    <row r="8" spans="2:9" ht="12.75" customHeight="1" x14ac:dyDescent="0.25">
      <c r="B8" s="77" t="s">
        <v>58</v>
      </c>
      <c r="C8" s="77"/>
      <c r="D8" s="77"/>
      <c r="E8" s="7"/>
      <c r="F8" s="7"/>
      <c r="G8" s="7"/>
      <c r="H8" s="7"/>
      <c r="I8" s="7"/>
    </row>
    <row r="9" spans="2:9" x14ac:dyDescent="0.25">
      <c r="E9" s="7"/>
      <c r="F9" s="7"/>
      <c r="G9" s="7"/>
      <c r="H9" s="7"/>
      <c r="I9" s="7"/>
    </row>
    <row r="10" spans="2:9" x14ac:dyDescent="0.25">
      <c r="E10" s="7"/>
      <c r="F10" s="7"/>
      <c r="G10" s="7"/>
      <c r="H10" s="7"/>
      <c r="I10" s="7"/>
    </row>
    <row r="11" spans="2:9" x14ac:dyDescent="0.25">
      <c r="E11" s="7"/>
      <c r="F11" s="7"/>
      <c r="G11" s="7"/>
      <c r="H11" s="7"/>
      <c r="I11" s="7"/>
    </row>
    <row r="12" spans="2:9" x14ac:dyDescent="0.25">
      <c r="E12" s="7"/>
      <c r="F12" s="7"/>
      <c r="G12" s="7"/>
      <c r="H12" s="7"/>
      <c r="I12" s="7"/>
    </row>
    <row r="13" spans="2:9" x14ac:dyDescent="0.25">
      <c r="E13" s="7"/>
      <c r="F13" s="7"/>
      <c r="G13" s="7"/>
      <c r="H13" s="7"/>
      <c r="I13" s="7"/>
    </row>
    <row r="14" spans="2:9" x14ac:dyDescent="0.25">
      <c r="E14" s="7"/>
      <c r="F14" s="7"/>
      <c r="G14" s="7"/>
      <c r="H14" s="7"/>
      <c r="I14" s="7"/>
    </row>
    <row r="15" spans="2:9" x14ac:dyDescent="0.25">
      <c r="E15" s="7"/>
      <c r="F15" s="7"/>
      <c r="G15" s="7"/>
      <c r="H15" s="7"/>
      <c r="I15" s="7"/>
    </row>
    <row r="16" spans="2:9" x14ac:dyDescent="0.25">
      <c r="E16" s="7"/>
      <c r="F16" s="7"/>
      <c r="G16" s="7"/>
      <c r="H16" s="7"/>
      <c r="I16" s="7"/>
    </row>
    <row r="17" spans="5:9" x14ac:dyDescent="0.25">
      <c r="E17" s="7"/>
      <c r="F17" s="7"/>
      <c r="G17" s="7"/>
      <c r="H17" s="7"/>
      <c r="I17" s="7"/>
    </row>
    <row r="18" spans="5:9" x14ac:dyDescent="0.25">
      <c r="E18" s="7"/>
      <c r="F18" s="7"/>
      <c r="G18" s="7"/>
      <c r="H18" s="7"/>
      <c r="I18" s="7"/>
    </row>
    <row r="19" spans="5:9" x14ac:dyDescent="0.25">
      <c r="E19" s="7"/>
      <c r="F19" s="7"/>
      <c r="G19" s="7"/>
      <c r="H19" s="7"/>
      <c r="I19" s="7"/>
    </row>
    <row r="20" spans="5:9" x14ac:dyDescent="0.25">
      <c r="E20" s="7"/>
      <c r="F20" s="7"/>
      <c r="G20" s="7"/>
      <c r="H20" s="7"/>
      <c r="I20" s="7"/>
    </row>
    <row r="21" spans="5:9" x14ac:dyDescent="0.25">
      <c r="E21" s="7"/>
      <c r="F21" s="7"/>
      <c r="G21" s="7"/>
      <c r="H21" s="7"/>
      <c r="I21" s="7"/>
    </row>
    <row r="22" spans="5:9" x14ac:dyDescent="0.25">
      <c r="E22" s="78"/>
      <c r="F22" s="78"/>
      <c r="G22" s="78"/>
      <c r="H22" s="78"/>
      <c r="I22" s="78"/>
    </row>
    <row r="23" spans="5:9" x14ac:dyDescent="0.25">
      <c r="E23" s="78"/>
      <c r="F23" s="78"/>
      <c r="G23" s="78"/>
      <c r="H23" s="78"/>
      <c r="I23" s="78"/>
    </row>
  </sheetData>
  <mergeCells count="5">
    <mergeCell ref="B2:D2"/>
    <mergeCell ref="B7:D7"/>
    <mergeCell ref="B8:D8"/>
    <mergeCell ref="E22:I22"/>
    <mergeCell ref="E23:I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6"/>
  <sheetViews>
    <sheetView showGridLines="0" zoomScaleNormal="100" workbookViewId="0"/>
  </sheetViews>
  <sheetFormatPr baseColWidth="10" defaultRowHeight="15" x14ac:dyDescent="0.25"/>
  <cols>
    <col min="2" max="2" width="31.140625" customWidth="1"/>
    <col min="3" max="3" width="23.28515625" customWidth="1"/>
  </cols>
  <sheetData>
    <row r="2" spans="2:5" ht="62.25" customHeight="1" x14ac:dyDescent="0.25">
      <c r="B2" s="68" t="s">
        <v>65</v>
      </c>
      <c r="C2" s="68"/>
    </row>
    <row r="3" spans="2:5" x14ac:dyDescent="0.25">
      <c r="B3" s="53"/>
      <c r="C3" s="1" t="s">
        <v>0</v>
      </c>
    </row>
    <row r="4" spans="2:5" x14ac:dyDescent="0.25">
      <c r="B4" s="64" t="s">
        <v>38</v>
      </c>
      <c r="C4" s="39">
        <v>2</v>
      </c>
    </row>
    <row r="5" spans="2:5" ht="30" x14ac:dyDescent="0.25">
      <c r="B5" s="64" t="s">
        <v>39</v>
      </c>
      <c r="C5" s="39">
        <v>8</v>
      </c>
    </row>
    <row r="6" spans="2:5" x14ac:dyDescent="0.25">
      <c r="B6" s="53" t="s">
        <v>37</v>
      </c>
      <c r="C6" s="5">
        <f>C5-C4</f>
        <v>6</v>
      </c>
    </row>
    <row r="7" spans="2:5" ht="12.75" customHeight="1" x14ac:dyDescent="0.25">
      <c r="B7" s="79" t="s">
        <v>63</v>
      </c>
      <c r="C7" s="79"/>
      <c r="D7" s="34"/>
      <c r="E7" s="34"/>
    </row>
    <row r="8" spans="2:5" ht="24" customHeight="1" x14ac:dyDescent="0.25">
      <c r="B8" s="80" t="s">
        <v>64</v>
      </c>
      <c r="C8" s="80"/>
      <c r="D8" s="34"/>
      <c r="E8" s="34"/>
    </row>
    <row r="9" spans="2:5" ht="12.75" customHeight="1" x14ac:dyDescent="0.25">
      <c r="B9" s="80" t="s">
        <v>58</v>
      </c>
      <c r="C9" s="80"/>
      <c r="D9" s="34"/>
      <c r="E9" s="34"/>
    </row>
    <row r="10" spans="2:5" ht="12.75" customHeight="1" x14ac:dyDescent="0.25">
      <c r="B10" s="65"/>
      <c r="C10" s="65"/>
      <c r="D10" s="34"/>
      <c r="E10" s="34"/>
    </row>
    <row r="11" spans="2:5" ht="12.75" customHeight="1" x14ac:dyDescent="0.25">
      <c r="B11" s="65"/>
      <c r="C11" s="65"/>
      <c r="D11" s="34"/>
      <c r="E11" s="34"/>
    </row>
    <row r="13" spans="2:5" ht="51" customHeight="1" x14ac:dyDescent="0.25">
      <c r="B13" s="68" t="s">
        <v>66</v>
      </c>
      <c r="C13" s="68"/>
    </row>
    <row r="14" spans="2:5" x14ac:dyDescent="0.25">
      <c r="B14" s="2"/>
      <c r="C14" s="1" t="s">
        <v>4</v>
      </c>
    </row>
    <row r="15" spans="2:5" ht="45" x14ac:dyDescent="0.25">
      <c r="B15" s="49" t="s">
        <v>40</v>
      </c>
      <c r="C15" s="43">
        <f>70000-21000</f>
        <v>49000</v>
      </c>
    </row>
    <row r="16" spans="2:5" ht="30" x14ac:dyDescent="0.25">
      <c r="B16" s="49" t="s">
        <v>36</v>
      </c>
      <c r="C16" s="43">
        <v>38000</v>
      </c>
    </row>
    <row r="17" spans="2:10" x14ac:dyDescent="0.25">
      <c r="B17" s="2" t="s">
        <v>37</v>
      </c>
      <c r="C17" s="5">
        <f>C15-C16</f>
        <v>11000</v>
      </c>
    </row>
    <row r="18" spans="2:10" ht="37.5" customHeight="1" x14ac:dyDescent="0.25">
      <c r="B18" s="79" t="s">
        <v>67</v>
      </c>
      <c r="C18" s="79"/>
    </row>
    <row r="19" spans="2:10" x14ac:dyDescent="0.25">
      <c r="B19" s="65" t="s">
        <v>58</v>
      </c>
    </row>
    <row r="20" spans="2:10" x14ac:dyDescent="0.25">
      <c r="F20" s="7"/>
      <c r="G20" s="7"/>
      <c r="H20" s="7"/>
      <c r="I20" s="7"/>
      <c r="J20" s="7"/>
    </row>
    <row r="21" spans="2:10" x14ac:dyDescent="0.25">
      <c r="F21" s="7"/>
      <c r="G21" s="7"/>
      <c r="H21" s="7"/>
      <c r="I21" s="7"/>
      <c r="J21" s="7"/>
    </row>
    <row r="22" spans="2:10" x14ac:dyDescent="0.25">
      <c r="F22" s="7"/>
      <c r="G22" s="7"/>
      <c r="H22" s="7"/>
      <c r="I22" s="7"/>
      <c r="J22" s="7"/>
    </row>
    <row r="23" spans="2:10" x14ac:dyDescent="0.25">
      <c r="F23" s="7"/>
      <c r="G23" s="7"/>
      <c r="H23" s="7"/>
      <c r="I23" s="7"/>
      <c r="J23" s="7"/>
    </row>
    <row r="24" spans="2:10" x14ac:dyDescent="0.25">
      <c r="F24" s="7"/>
      <c r="G24" s="7"/>
      <c r="H24" s="7"/>
      <c r="I24" s="7"/>
      <c r="J24" s="7"/>
    </row>
    <row r="25" spans="2:10" x14ac:dyDescent="0.25">
      <c r="F25" s="7"/>
      <c r="G25" s="7"/>
      <c r="H25" s="7"/>
      <c r="I25" s="7"/>
      <c r="J25" s="7"/>
    </row>
    <row r="26" spans="2:10" ht="12.75" customHeight="1" x14ac:dyDescent="0.25">
      <c r="F26" s="7"/>
      <c r="G26" s="7"/>
      <c r="H26" s="7"/>
      <c r="I26" s="7"/>
      <c r="J26" s="7"/>
    </row>
    <row r="27" spans="2:10" ht="27" customHeight="1" x14ac:dyDescent="0.25">
      <c r="F27" s="7"/>
      <c r="G27" s="7"/>
      <c r="H27" s="7"/>
      <c r="I27" s="7"/>
      <c r="J27" s="7"/>
    </row>
    <row r="28" spans="2:10" ht="15" customHeight="1" x14ac:dyDescent="0.25">
      <c r="F28" s="7"/>
      <c r="G28" s="7"/>
      <c r="H28" s="7"/>
      <c r="I28" s="7"/>
      <c r="J28" s="7"/>
    </row>
    <row r="29" spans="2:10" x14ac:dyDescent="0.25">
      <c r="F29" s="7"/>
      <c r="G29" s="7"/>
      <c r="H29" s="7"/>
      <c r="I29" s="7"/>
      <c r="J29" s="7"/>
    </row>
    <row r="30" spans="2:10" x14ac:dyDescent="0.25">
      <c r="F30" s="7"/>
      <c r="G30" s="7"/>
      <c r="H30" s="7"/>
      <c r="I30" s="7"/>
      <c r="J30" s="7"/>
    </row>
    <row r="31" spans="2:10" x14ac:dyDescent="0.25">
      <c r="F31" s="7"/>
      <c r="G31" s="7"/>
      <c r="H31" s="7"/>
      <c r="I31" s="7"/>
      <c r="J31" s="7"/>
    </row>
    <row r="32" spans="2:10" x14ac:dyDescent="0.25">
      <c r="F32" s="7"/>
      <c r="G32" s="7"/>
      <c r="H32" s="7"/>
      <c r="I32" s="7"/>
      <c r="J32" s="7"/>
    </row>
    <row r="33" spans="6:10" x14ac:dyDescent="0.25">
      <c r="F33" s="7"/>
      <c r="G33" s="7"/>
      <c r="H33" s="7"/>
      <c r="I33" s="7"/>
      <c r="J33" s="7"/>
    </row>
    <row r="35" spans="6:10" x14ac:dyDescent="0.25">
      <c r="F35" s="34"/>
      <c r="G35" s="34"/>
      <c r="H35" s="34"/>
      <c r="I35" s="34"/>
      <c r="J35" s="34"/>
    </row>
    <row r="36" spans="6:10" x14ac:dyDescent="0.25">
      <c r="F36" s="34"/>
      <c r="G36" s="34"/>
      <c r="H36" s="34"/>
      <c r="I36" s="34"/>
      <c r="J36" s="34"/>
    </row>
  </sheetData>
  <mergeCells count="6">
    <mergeCell ref="B13:C13"/>
    <mergeCell ref="B18:C18"/>
    <mergeCell ref="B2:C2"/>
    <mergeCell ref="B9:C9"/>
    <mergeCell ref="B8:C8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8"/>
  <sheetViews>
    <sheetView showGridLines="0" zoomScaleNormal="100" workbookViewId="0"/>
  </sheetViews>
  <sheetFormatPr baseColWidth="10" defaultRowHeight="15" x14ac:dyDescent="0.25"/>
  <cols>
    <col min="2" max="2" width="25.85546875" customWidth="1"/>
    <col min="3" max="4" width="24.5703125" customWidth="1"/>
  </cols>
  <sheetData>
    <row r="2" spans="2:13" ht="42" customHeight="1" x14ac:dyDescent="0.25">
      <c r="B2" s="68" t="s">
        <v>68</v>
      </c>
      <c r="C2" s="68"/>
      <c r="D2" s="68"/>
    </row>
    <row r="3" spans="2:13" x14ac:dyDescent="0.25">
      <c r="B3" s="2"/>
      <c r="C3" s="1" t="s">
        <v>4</v>
      </c>
      <c r="D3" s="1" t="s">
        <v>0</v>
      </c>
    </row>
    <row r="4" spans="2:13" ht="29.25" customHeight="1" x14ac:dyDescent="0.25">
      <c r="B4" s="64" t="s">
        <v>69</v>
      </c>
      <c r="C4" s="39">
        <v>794002.60800000001</v>
      </c>
      <c r="D4" s="40">
        <f>C4/$C$6</f>
        <v>0.54512816168146083</v>
      </c>
      <c r="L4" s="35"/>
      <c r="M4" s="36"/>
    </row>
    <row r="5" spans="2:13" ht="29.25" customHeight="1" x14ac:dyDescent="0.25">
      <c r="B5" s="64" t="s">
        <v>54</v>
      </c>
      <c r="C5" s="39">
        <f>C6-C4</f>
        <v>662540.39199999999</v>
      </c>
      <c r="D5" s="40">
        <f>C5/$C$6</f>
        <v>0.45487183831853917</v>
      </c>
      <c r="L5" s="35"/>
    </row>
    <row r="6" spans="2:13" x14ac:dyDescent="0.25">
      <c r="B6" s="2" t="s">
        <v>1</v>
      </c>
      <c r="C6" s="5">
        <v>1456543</v>
      </c>
      <c r="D6" s="3">
        <f>SUM(D4:D5)</f>
        <v>1</v>
      </c>
    </row>
    <row r="7" spans="2:13" ht="11.25" customHeight="1" x14ac:dyDescent="0.25">
      <c r="B7" s="47" t="s">
        <v>57</v>
      </c>
    </row>
    <row r="8" spans="2:13" ht="11.25" customHeight="1" x14ac:dyDescent="0.25">
      <c r="B8" s="47" t="s">
        <v>58</v>
      </c>
    </row>
    <row r="27" ht="15" customHeight="1" x14ac:dyDescent="0.25"/>
    <row r="28" ht="15" customHeight="1" x14ac:dyDescent="0.25"/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Índice</vt:lpstr>
      <vt:lpstr>Incidencia discapacidad</vt:lpstr>
      <vt:lpstr>Discapacidad x sexo</vt:lpstr>
      <vt:lpstr>Tipos de limitación</vt:lpstr>
      <vt:lpstr>Discap. x nivel educativo</vt:lpstr>
      <vt:lpstr>Discap. x edad</vt:lpstr>
      <vt:lpstr>PET Disc. x condición actividad</vt:lpstr>
      <vt:lpstr>PEA discap. vs. cuota</vt:lpstr>
      <vt:lpstr>PET discapacidad x edad</vt:lpstr>
      <vt:lpstr>PET discapacidad x residencia</vt:lpstr>
      <vt:lpstr>'Discap. x nivel educativo'!Área_de_impresión</vt:lpstr>
      <vt:lpstr>'Incidencia discapacidad'!Área_de_impresión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Erick Villalba Ramírez</dc:creator>
  <cp:lastModifiedBy>Fernando Cuadros Luque</cp:lastModifiedBy>
  <dcterms:created xsi:type="dcterms:W3CDTF">2015-10-20T22:27:27Z</dcterms:created>
  <dcterms:modified xsi:type="dcterms:W3CDTF">2017-09-12T15:20:01Z</dcterms:modified>
</cp:coreProperties>
</file>