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J28" i="2"/>
  <c r="J8" i="2" s="1"/>
  <c r="K8" i="2" s="1"/>
  <c r="I28" i="2"/>
  <c r="H28" i="2"/>
  <c r="G28" i="2"/>
  <c r="F28" i="2"/>
  <c r="E28" i="2"/>
  <c r="D28" i="2"/>
  <c r="C28" i="2"/>
  <c r="K27" i="2"/>
  <c r="K26" i="2"/>
  <c r="K25" i="2"/>
  <c r="K24" i="2"/>
  <c r="K23" i="2"/>
  <c r="J23" i="2"/>
  <c r="I23" i="2"/>
  <c r="H23" i="2"/>
  <c r="H8" i="2" s="1"/>
  <c r="G23" i="2"/>
  <c r="G8" i="2" s="1"/>
  <c r="F23" i="2"/>
  <c r="F8" i="2" s="1"/>
  <c r="E23" i="2"/>
  <c r="D23" i="2"/>
  <c r="C23" i="2"/>
  <c r="C8" i="2" s="1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J9" i="2"/>
  <c r="K9" i="2" s="1"/>
  <c r="I9" i="2"/>
  <c r="I8" i="2" s="1"/>
  <c r="H9" i="2"/>
  <c r="G9" i="2"/>
  <c r="F9" i="2"/>
  <c r="E9" i="2"/>
  <c r="D9" i="2"/>
  <c r="D8" i="2" s="1"/>
  <c r="C9" i="2"/>
  <c r="E8" i="2"/>
  <c r="K28" i="2" l="1"/>
</calcChain>
</file>

<file path=xl/sharedStrings.xml><?xml version="1.0" encoding="utf-8"?>
<sst xmlns="http://schemas.openxmlformats.org/spreadsheetml/2006/main" count="36" uniqueCount="36">
  <si>
    <t xml:space="preserve">     NAVES</t>
  </si>
  <si>
    <t>Ambito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</si>
  <si>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</si>
  <si>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</si>
  <si>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</si>
  <si>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</si>
  <si>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</si>
  <si>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</si>
  <si>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</si>
  <si>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</si>
  <si>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Variación
(%)</t>
  </si>
  <si>
    <t>TOTAL</t>
  </si>
  <si>
    <t>Maritimo</t>
  </si>
  <si>
    <t>Talara</t>
  </si>
  <si>
    <t>Zorritos</t>
  </si>
  <si>
    <t xml:space="preserve">Paita </t>
  </si>
  <si>
    <t>Bayóvar</t>
  </si>
  <si>
    <t>Eten</t>
  </si>
  <si>
    <t>Salaverry</t>
  </si>
  <si>
    <t>Chancay</t>
  </si>
  <si>
    <t>Supe</t>
  </si>
  <si>
    <t>Callao</t>
  </si>
  <si>
    <t>Pisco</t>
  </si>
  <si>
    <t>San Nicolás</t>
  </si>
  <si>
    <t>Matarani</t>
  </si>
  <si>
    <t>Ilo</t>
  </si>
  <si>
    <t>Fluvial</t>
  </si>
  <si>
    <t>Iquitos</t>
  </si>
  <si>
    <t>Nauta</t>
  </si>
  <si>
    <t>Yurimaguas</t>
  </si>
  <si>
    <t>Pucallpa</t>
  </si>
  <si>
    <t>Lacustre</t>
  </si>
  <si>
    <t>Puno</t>
  </si>
  <si>
    <t>Fuente: Sistema de Redenaves Electronico APN</t>
  </si>
  <si>
    <t>Elaborado por el área de Estadísticas - APN</t>
  </si>
  <si>
    <t>Movimiento de naves recibidas a nivel nacional,
 Año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</si>
</sst>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39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26FA6"/>
      </top>
      <bottom style="medium">
        <color rgb="FF026FA6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038ED3"/>
      </bottom>
      <diagonal/>
    </border>
    <border>
      <left/>
      <right/>
      <top/>
      <bottom style="medium">
        <color rgb="FF026FA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40">
    <xf numFmtId="0" fontId="0" fillId="0" borderId="0" xfId="0"/>
    <xf numFmtId="0" fontId="0" fillId="3" borderId="0" xfId="0" applyFill="1"/>
    <xf numFmtId="0" fontId="0" fillId="3" borderId="0" xfId="0" applyFill="1" applyAlignment="1"/>
    <xf numFmtId="0" fontId="2" fillId="4" borderId="0" xfId="0" applyFont="1" applyFill="1" applyAlignment="1">
      <alignment horizontal="center" vertical="center" wrapText="1"/>
    </xf>
    <xf numFmtId="17" fontId="2" fillId="4" borderId="0" xfId="0" applyNumberFormat="1" applyFont="1" applyFill="1" applyAlignment="1">
      <alignment vertical="center" wrapText="1"/>
    </xf>
    <xf numFmtId="17" fontId="2" fillId="4" borderId="0" xfId="0" applyNumberFormat="1" applyFont="1" applyFill="1" applyAlignment="1">
      <alignment horizontal="center" vertical="center" wrapText="1"/>
    </xf>
    <xf numFmtId="0" fontId="3" fillId="3" borderId="0" xfId="0" applyFont="1" applyFill="1"/>
    <xf numFmtId="17" fontId="4" fillId="3" borderId="0" xfId="0" applyNumberFormat="1" applyFont="1" applyFill="1"/>
    <xf numFmtId="0" fontId="4" fillId="3" borderId="0" xfId="0" applyFont="1" applyFill="1"/>
    <xf numFmtId="0" fontId="3" fillId="3" borderId="1" xfId="0" applyFont="1" applyFill="1" applyBorder="1"/>
    <xf numFmtId="3" fontId="5" fillId="3" borderId="1" xfId="0" applyNumberFormat="1" applyFont="1" applyFill="1" applyBorder="1"/>
    <xf numFmtId="3" fontId="5" fillId="5" borderId="1" xfId="0" applyNumberFormat="1" applyFont="1" applyFill="1" applyBorder="1"/>
    <xf numFmtId="164" fontId="5" fillId="6" borderId="1" xfId="1" applyNumberFormat="1" applyFont="1" applyFill="1" applyBorder="1"/>
    <xf numFmtId="0" fontId="3" fillId="3" borderId="0" xfId="0" applyFont="1" applyFill="1" applyBorder="1"/>
    <xf numFmtId="3" fontId="6" fillId="3" borderId="0" xfId="0" applyNumberFormat="1" applyFont="1" applyFill="1" applyBorder="1" applyAlignment="1">
      <alignment horizontal="right"/>
    </xf>
    <xf numFmtId="3" fontId="5" fillId="5" borderId="0" xfId="0" applyNumberFormat="1" applyFont="1" applyFill="1" applyBorder="1"/>
    <xf numFmtId="164" fontId="5" fillId="6" borderId="0" xfId="1" applyNumberFormat="1" applyFont="1" applyFill="1" applyBorder="1"/>
    <xf numFmtId="0" fontId="8" fillId="3" borderId="2" xfId="2" applyFont="1" applyFill="1" applyBorder="1" applyAlignment="1">
      <alignment horizontal="left" vertical="center" indent="1"/>
    </xf>
    <xf numFmtId="3" fontId="8" fillId="3" borderId="2" xfId="2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/>
    <xf numFmtId="164" fontId="8" fillId="6" borderId="2" xfId="1" applyNumberFormat="1" applyFont="1" applyFill="1" applyBorder="1"/>
    <xf numFmtId="0" fontId="3" fillId="3" borderId="2" xfId="0" applyFont="1" applyFill="1" applyBorder="1"/>
    <xf numFmtId="3" fontId="5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164" fontId="6" fillId="6" borderId="2" xfId="1" applyNumberFormat="1" applyFont="1" applyFill="1" applyBorder="1"/>
    <xf numFmtId="3" fontId="9" fillId="3" borderId="2" xfId="0" applyNumberFormat="1" applyFont="1" applyFill="1" applyBorder="1"/>
    <xf numFmtId="3" fontId="8" fillId="3" borderId="2" xfId="0" applyNumberFormat="1" applyFont="1" applyFill="1" applyBorder="1"/>
    <xf numFmtId="0" fontId="8" fillId="3" borderId="3" xfId="2" applyFont="1" applyFill="1" applyBorder="1" applyAlignment="1">
      <alignment horizontal="left" vertical="center" indent="1"/>
    </xf>
    <xf numFmtId="0" fontId="9" fillId="3" borderId="4" xfId="0" applyFont="1" applyFill="1" applyBorder="1"/>
    <xf numFmtId="0" fontId="8" fillId="3" borderId="4" xfId="0" applyFont="1" applyFill="1" applyBorder="1"/>
    <xf numFmtId="0" fontId="8" fillId="5" borderId="4" xfId="0" applyFont="1" applyFill="1" applyBorder="1"/>
    <xf numFmtId="164" fontId="8" fillId="6" borderId="4" xfId="1" applyNumberFormat="1" applyFont="1" applyFill="1" applyBorder="1"/>
    <xf numFmtId="0" fontId="10" fillId="3" borderId="0" xfId="3" applyFont="1" applyFill="1" applyBorder="1"/>
    <xf numFmtId="0" fontId="9" fillId="3" borderId="0" xfId="3" applyFont="1" applyFill="1" applyBorder="1"/>
    <xf numFmtId="0" fontId="10" fillId="3" borderId="0" xfId="3" applyFont="1" applyFill="1"/>
    <xf numFmtId="0" fontId="9" fillId="3" borderId="0" xfId="3" applyFont="1" applyFill="1"/>
    <xf numFmtId="0" fontId="12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</cellXfs>
  <cellStyles count="4">
    <cellStyle name="Normal" xfId="0" builtinId="0"/>
    <cellStyle name="Normal 11" xfId="3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84482</xdr:colOff>
      <xdr:row>2</xdr:row>
      <xdr:rowOff>27749</xdr:rowOff>
    </xdr:from>
    <xdr:to>
      <xdr:col>1</xdr:col>
      <xdr:colOff>656811</xdr:colOff>
      <xdr:row>5</xdr:row>
      <xdr:rowOff>12011</xdr:rowOff>
    </xdr:to>
    <xdr:pic>
      <xdr:nvPicPr>
        <xdr:cNvPr id="2" name="Imagen 1" descr="C:\Users\ssoncco\Desktop\Travel-128.png">
          <a:extLst>
            <a:ext uri="{FF2B5EF4-FFF2-40B4-BE49-F238E27FC236}">
              <a16:creationId xmlns:a16="http://schemas.microsoft.com/office/drawing/2014/main" id="{506DA41E-D436-4D2E-ADE2-4127159139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82" y="751649"/>
          <a:ext cx="572329" cy="889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workbookViewId="0">
      <selection activeCell="P15" sqref="P15"/>
    </sheetView>
  </sheetViews>
  <sheetFormatPr baseColWidth="10" defaultRowHeight="15" x14ac:dyDescent="0.25"/>
  <cols>
    <col min="1" max="1" width="4" style="1" customWidth="1"/>
    <col min="2" max="2" width="12.85546875" style="1" customWidth="1"/>
    <col min="3" max="3" width="11.85546875" style="1" customWidth="1"/>
    <col min="4" max="4" width="12" style="1" customWidth="1"/>
    <col min="5" max="5" width="12.7109375" style="1" customWidth="1"/>
    <col min="6" max="16384" width="11.42578125" style="1"/>
  </cols>
  <sheetData>
    <row r="2" spans="2:11" ht="42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3.5" customHeight="1" x14ac:dyDescent="0.25"/>
    <row r="4" spans="2:11" ht="45" customHeight="1" x14ac:dyDescent="0.25">
      <c r="B4" s="38" t="s">
        <v>35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12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2" customFormat="1" ht="25.5" x14ac:dyDescent="0.25"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  <c r="J6" s="5" t="s">
        <v>9</v>
      </c>
      <c r="K6" s="5" t="s">
        <v>10</v>
      </c>
    </row>
    <row r="7" spans="2:11" s="2" customFormat="1" ht="6" customHeight="1" thickBot="1" x14ac:dyDescent="0.3">
      <c r="B7" s="6"/>
      <c r="C7" s="7"/>
      <c r="D7" s="7"/>
      <c r="E7" s="7"/>
      <c r="F7" s="7"/>
      <c r="G7" s="7"/>
      <c r="H7" s="7"/>
      <c r="I7" s="7"/>
      <c r="J7" s="8"/>
      <c r="K7" s="8"/>
    </row>
    <row r="8" spans="2:11" s="2" customFormat="1" ht="15.75" thickBot="1" x14ac:dyDescent="0.3">
      <c r="B8" s="9" t="s">
        <v>11</v>
      </c>
      <c r="C8" s="10">
        <f t="shared" ref="C8:J8" si="0">+C9+C23+C28</f>
        <v>12377</v>
      </c>
      <c r="D8" s="10">
        <f t="shared" si="0"/>
        <v>13260</v>
      </c>
      <c r="E8" s="10">
        <f t="shared" si="0"/>
        <v>15541</v>
      </c>
      <c r="F8" s="10">
        <f t="shared" si="0"/>
        <v>15288</v>
      </c>
      <c r="G8" s="10">
        <f t="shared" si="0"/>
        <v>14701</v>
      </c>
      <c r="H8" s="10">
        <f t="shared" si="0"/>
        <v>14407</v>
      </c>
      <c r="I8" s="11">
        <f t="shared" si="0"/>
        <v>15709</v>
      </c>
      <c r="J8" s="11">
        <f t="shared" si="0"/>
        <v>16338</v>
      </c>
      <c r="K8" s="12">
        <f>+(J8/I8)-1</f>
        <v>4.0040740976510225E-2</v>
      </c>
    </row>
    <row r="9" spans="2:11" s="2" customFormat="1" ht="15.75" customHeight="1" x14ac:dyDescent="0.25">
      <c r="B9" s="13" t="s">
        <v>12</v>
      </c>
      <c r="C9" s="14">
        <f t="shared" ref="C9:I9" si="1">SUM(C10:C22)</f>
        <v>6074</v>
      </c>
      <c r="D9" s="14">
        <f t="shared" si="1"/>
        <v>6182</v>
      </c>
      <c r="E9" s="14">
        <f t="shared" si="1"/>
        <v>7215</v>
      </c>
      <c r="F9" s="14">
        <f t="shared" si="1"/>
        <v>6611</v>
      </c>
      <c r="G9" s="14">
        <f t="shared" si="1"/>
        <v>6351</v>
      </c>
      <c r="H9" s="14">
        <f t="shared" si="1"/>
        <v>6233</v>
      </c>
      <c r="I9" s="15">
        <f t="shared" si="1"/>
        <v>6230</v>
      </c>
      <c r="J9" s="15">
        <f>SUM(J10:J22)</f>
        <v>6221</v>
      </c>
      <c r="K9" s="16">
        <f>+(J9/I9)-1</f>
        <v>-1.4446227929374444E-3</v>
      </c>
    </row>
    <row r="10" spans="2:11" s="2" customFormat="1" ht="12.75" customHeight="1" x14ac:dyDescent="0.25">
      <c r="B10" s="17" t="s">
        <v>13</v>
      </c>
      <c r="C10" s="18">
        <v>0</v>
      </c>
      <c r="D10" s="18">
        <v>0</v>
      </c>
      <c r="E10" s="18">
        <v>1101</v>
      </c>
      <c r="F10" s="18">
        <v>521</v>
      </c>
      <c r="G10" s="18">
        <v>273</v>
      </c>
      <c r="H10" s="18">
        <v>276</v>
      </c>
      <c r="I10" s="19">
        <v>243</v>
      </c>
      <c r="J10" s="19">
        <v>228</v>
      </c>
      <c r="K10" s="20">
        <f>+(J10/I10)-1</f>
        <v>-6.1728395061728447E-2</v>
      </c>
    </row>
    <row r="11" spans="2:11" s="2" customFormat="1" x14ac:dyDescent="0.25">
      <c r="B11" s="17" t="s">
        <v>14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9">
        <v>47</v>
      </c>
      <c r="J11" s="19">
        <v>20</v>
      </c>
      <c r="K11" s="20">
        <f>+(J11/I11)-1</f>
        <v>-0.57446808510638303</v>
      </c>
    </row>
    <row r="12" spans="2:11" s="2" customFormat="1" ht="15.75" customHeight="1" x14ac:dyDescent="0.25">
      <c r="B12" s="17" t="s">
        <v>15</v>
      </c>
      <c r="C12" s="18">
        <v>672</v>
      </c>
      <c r="D12" s="18">
        <v>587</v>
      </c>
      <c r="E12" s="18">
        <v>565</v>
      </c>
      <c r="F12" s="18">
        <v>528</v>
      </c>
      <c r="G12" s="18">
        <v>597</v>
      </c>
      <c r="H12" s="18">
        <v>555</v>
      </c>
      <c r="I12" s="19">
        <v>572</v>
      </c>
      <c r="J12" s="19">
        <v>589</v>
      </c>
      <c r="K12" s="20">
        <f t="shared" ref="K12:K29" si="2">+(J12/I12)-1</f>
        <v>2.9720279720279796E-2</v>
      </c>
    </row>
    <row r="13" spans="2:11" s="2" customFormat="1" x14ac:dyDescent="0.25">
      <c r="B13" s="17" t="s">
        <v>16</v>
      </c>
      <c r="C13" s="18">
        <v>164</v>
      </c>
      <c r="D13" s="18">
        <v>211</v>
      </c>
      <c r="E13" s="18">
        <v>222</v>
      </c>
      <c r="F13" s="18">
        <v>167</v>
      </c>
      <c r="G13" s="18">
        <v>175</v>
      </c>
      <c r="H13" s="18">
        <v>185</v>
      </c>
      <c r="I13" s="19">
        <v>149</v>
      </c>
      <c r="J13" s="19">
        <v>156</v>
      </c>
      <c r="K13" s="20">
        <f>+(J13/I13)-1</f>
        <v>4.6979865771812124E-2</v>
      </c>
    </row>
    <row r="14" spans="2:11" s="2" customFormat="1" x14ac:dyDescent="0.25">
      <c r="B14" s="17" t="s">
        <v>17</v>
      </c>
      <c r="C14" s="18"/>
      <c r="D14" s="18"/>
      <c r="E14" s="18">
        <v>24</v>
      </c>
      <c r="F14" s="18">
        <v>62</v>
      </c>
      <c r="G14" s="18">
        <v>60</v>
      </c>
      <c r="H14" s="18">
        <v>58</v>
      </c>
      <c r="I14" s="19">
        <v>53</v>
      </c>
      <c r="J14" s="19">
        <v>60</v>
      </c>
      <c r="K14" s="20">
        <f t="shared" si="2"/>
        <v>0.13207547169811318</v>
      </c>
    </row>
    <row r="15" spans="2:11" s="2" customFormat="1" x14ac:dyDescent="0.25">
      <c r="B15" s="17" t="s">
        <v>18</v>
      </c>
      <c r="C15" s="18">
        <v>328</v>
      </c>
      <c r="D15" s="18">
        <v>332</v>
      </c>
      <c r="E15" s="18">
        <v>340</v>
      </c>
      <c r="F15" s="18">
        <v>287</v>
      </c>
      <c r="G15" s="18">
        <v>313</v>
      </c>
      <c r="H15" s="18">
        <v>285</v>
      </c>
      <c r="I15" s="19">
        <v>271</v>
      </c>
      <c r="J15" s="19">
        <v>281</v>
      </c>
      <c r="K15" s="20">
        <f t="shared" si="2"/>
        <v>3.6900369003689981E-2</v>
      </c>
    </row>
    <row r="16" spans="2:11" s="2" customFormat="1" x14ac:dyDescent="0.25">
      <c r="B16" s="17" t="s">
        <v>19</v>
      </c>
      <c r="C16" s="18">
        <v>0</v>
      </c>
      <c r="D16" s="18">
        <v>0</v>
      </c>
      <c r="E16" s="18">
        <v>0</v>
      </c>
      <c r="F16" s="18">
        <v>0</v>
      </c>
      <c r="G16" s="18">
        <v>7</v>
      </c>
      <c r="H16" s="18">
        <v>5</v>
      </c>
      <c r="I16" s="19">
        <v>4</v>
      </c>
      <c r="J16" s="19">
        <v>7</v>
      </c>
      <c r="K16" s="20">
        <f t="shared" si="2"/>
        <v>0.75</v>
      </c>
    </row>
    <row r="17" spans="2:11" s="2" customFormat="1" x14ac:dyDescent="0.25">
      <c r="B17" s="17" t="s">
        <v>20</v>
      </c>
      <c r="C17" s="18">
        <v>0</v>
      </c>
      <c r="D17" s="18">
        <v>0</v>
      </c>
      <c r="E17" s="18">
        <v>0</v>
      </c>
      <c r="F17" s="18">
        <v>51</v>
      </c>
      <c r="G17" s="18">
        <v>76</v>
      </c>
      <c r="H17" s="18">
        <v>55</v>
      </c>
      <c r="I17" s="19">
        <v>47</v>
      </c>
      <c r="J17" s="19">
        <v>43</v>
      </c>
      <c r="K17" s="20">
        <f>+(J17/I17)-1</f>
        <v>-8.5106382978723416E-2</v>
      </c>
    </row>
    <row r="18" spans="2:11" s="2" customFormat="1" x14ac:dyDescent="0.25">
      <c r="B18" s="17" t="s">
        <v>21</v>
      </c>
      <c r="C18" s="18">
        <v>3672</v>
      </c>
      <c r="D18" s="18">
        <v>3835</v>
      </c>
      <c r="E18" s="18">
        <v>3705</v>
      </c>
      <c r="F18" s="18">
        <v>3756</v>
      </c>
      <c r="G18" s="18">
        <v>3586</v>
      </c>
      <c r="H18" s="18">
        <v>3535</v>
      </c>
      <c r="I18" s="19">
        <v>3511</v>
      </c>
      <c r="J18" s="19">
        <v>3446</v>
      </c>
      <c r="K18" s="20">
        <f t="shared" si="2"/>
        <v>-1.8513244090002878E-2</v>
      </c>
    </row>
    <row r="19" spans="2:11" s="2" customFormat="1" x14ac:dyDescent="0.25">
      <c r="B19" s="17" t="s">
        <v>22</v>
      </c>
      <c r="C19" s="18">
        <v>381</v>
      </c>
      <c r="D19" s="18">
        <v>377</v>
      </c>
      <c r="E19" s="18">
        <v>367</v>
      </c>
      <c r="F19" s="18">
        <v>363</v>
      </c>
      <c r="G19" s="18">
        <v>394</v>
      </c>
      <c r="H19" s="18">
        <v>393</v>
      </c>
      <c r="I19" s="19">
        <v>370</v>
      </c>
      <c r="J19" s="19">
        <v>412</v>
      </c>
      <c r="K19" s="20">
        <f t="shared" si="2"/>
        <v>0.11351351351351346</v>
      </c>
    </row>
    <row r="20" spans="2:11" s="2" customFormat="1" x14ac:dyDescent="0.25">
      <c r="B20" s="17" t="s">
        <v>23</v>
      </c>
      <c r="C20" s="18">
        <v>93</v>
      </c>
      <c r="D20" s="18">
        <v>90</v>
      </c>
      <c r="E20" s="18">
        <v>98</v>
      </c>
      <c r="F20" s="18">
        <v>78</v>
      </c>
      <c r="G20" s="18">
        <v>82</v>
      </c>
      <c r="H20" s="18">
        <v>89</v>
      </c>
      <c r="I20" s="19">
        <v>100</v>
      </c>
      <c r="J20" s="19">
        <v>104</v>
      </c>
      <c r="K20" s="20">
        <f t="shared" si="2"/>
        <v>4.0000000000000036E-2</v>
      </c>
    </row>
    <row r="21" spans="2:11" s="2" customFormat="1" x14ac:dyDescent="0.25">
      <c r="B21" s="17" t="s">
        <v>24</v>
      </c>
      <c r="C21" s="18">
        <v>450</v>
      </c>
      <c r="D21" s="18">
        <v>478</v>
      </c>
      <c r="E21" s="18">
        <v>501</v>
      </c>
      <c r="F21" s="18">
        <v>523</v>
      </c>
      <c r="G21" s="18">
        <v>517</v>
      </c>
      <c r="H21" s="18">
        <v>533</v>
      </c>
      <c r="I21" s="19">
        <v>557</v>
      </c>
      <c r="J21" s="19">
        <v>575</v>
      </c>
      <c r="K21" s="20">
        <f>+(J21/I21)-1</f>
        <v>3.2315978456014305E-2</v>
      </c>
    </row>
    <row r="22" spans="2:11" s="2" customFormat="1" x14ac:dyDescent="0.25">
      <c r="B22" s="17" t="s">
        <v>25</v>
      </c>
      <c r="C22" s="18">
        <v>314</v>
      </c>
      <c r="D22" s="18">
        <v>272</v>
      </c>
      <c r="E22" s="18">
        <v>292</v>
      </c>
      <c r="F22" s="18">
        <v>275</v>
      </c>
      <c r="G22" s="18">
        <v>271</v>
      </c>
      <c r="H22" s="18">
        <v>264</v>
      </c>
      <c r="I22" s="19">
        <v>306</v>
      </c>
      <c r="J22" s="19">
        <v>300</v>
      </c>
      <c r="K22" s="20">
        <f>+(J22/I22)-1</f>
        <v>-1.9607843137254943E-2</v>
      </c>
    </row>
    <row r="23" spans="2:11" s="2" customFormat="1" x14ac:dyDescent="0.25">
      <c r="B23" s="21" t="s">
        <v>26</v>
      </c>
      <c r="C23" s="22">
        <f>SUM(C24:C27)</f>
        <v>6303</v>
      </c>
      <c r="D23" s="22">
        <f>SUM(D24:D27)</f>
        <v>7078</v>
      </c>
      <c r="E23" s="23">
        <f>SUM(E24:E27)</f>
        <v>8326</v>
      </c>
      <c r="F23" s="23">
        <f t="shared" ref="F23:H23" si="3">SUM(F24:F27)</f>
        <v>8671</v>
      </c>
      <c r="G23" s="23">
        <f t="shared" si="3"/>
        <v>8319</v>
      </c>
      <c r="H23" s="23">
        <f t="shared" si="3"/>
        <v>8141</v>
      </c>
      <c r="I23" s="24">
        <f>SUM(I24:I27)</f>
        <v>9473</v>
      </c>
      <c r="J23" s="24">
        <f>SUM(J24:J27)</f>
        <v>10115</v>
      </c>
      <c r="K23" s="25">
        <f t="shared" si="2"/>
        <v>6.7771561279425629E-2</v>
      </c>
    </row>
    <row r="24" spans="2:11" s="2" customFormat="1" x14ac:dyDescent="0.25">
      <c r="B24" s="17" t="s">
        <v>27</v>
      </c>
      <c r="C24" s="26">
        <v>3850</v>
      </c>
      <c r="D24" s="26">
        <v>4161</v>
      </c>
      <c r="E24" s="27">
        <v>4894</v>
      </c>
      <c r="F24" s="27">
        <v>5211</v>
      </c>
      <c r="G24" s="27">
        <v>4649</v>
      </c>
      <c r="H24" s="27">
        <v>4122</v>
      </c>
      <c r="I24" s="19">
        <v>4022</v>
      </c>
      <c r="J24" s="19">
        <v>4075</v>
      </c>
      <c r="K24" s="20">
        <f t="shared" si="2"/>
        <v>1.3177523620089504E-2</v>
      </c>
    </row>
    <row r="25" spans="2:11" s="2" customFormat="1" x14ac:dyDescent="0.25">
      <c r="B25" s="17" t="s">
        <v>28</v>
      </c>
      <c r="C25" s="26">
        <v>0</v>
      </c>
      <c r="D25" s="26">
        <v>0</v>
      </c>
      <c r="E25" s="27">
        <v>0</v>
      </c>
      <c r="F25" s="27">
        <v>0</v>
      </c>
      <c r="G25" s="27">
        <v>335</v>
      </c>
      <c r="H25" s="27">
        <v>312</v>
      </c>
      <c r="I25" s="19">
        <v>1654</v>
      </c>
      <c r="J25" s="19">
        <v>2166</v>
      </c>
      <c r="K25" s="20">
        <f t="shared" si="2"/>
        <v>0.30955259975816207</v>
      </c>
    </row>
    <row r="26" spans="2:11" s="2" customFormat="1" x14ac:dyDescent="0.25">
      <c r="B26" s="17" t="s">
        <v>29</v>
      </c>
      <c r="C26" s="26">
        <v>802</v>
      </c>
      <c r="D26" s="26">
        <v>802</v>
      </c>
      <c r="E26" s="27">
        <v>966</v>
      </c>
      <c r="F26" s="27">
        <v>978</v>
      </c>
      <c r="G26" s="27">
        <v>1123</v>
      </c>
      <c r="H26" s="27">
        <v>1123</v>
      </c>
      <c r="I26" s="19">
        <v>1395</v>
      </c>
      <c r="J26" s="19">
        <v>1605</v>
      </c>
      <c r="K26" s="20">
        <f t="shared" si="2"/>
        <v>0.15053763440860224</v>
      </c>
    </row>
    <row r="27" spans="2:11" s="2" customFormat="1" x14ac:dyDescent="0.25">
      <c r="B27" s="17" t="s">
        <v>30</v>
      </c>
      <c r="C27" s="26">
        <v>1651</v>
      </c>
      <c r="D27" s="26">
        <v>2115</v>
      </c>
      <c r="E27" s="27">
        <v>2466</v>
      </c>
      <c r="F27" s="27">
        <v>2482</v>
      </c>
      <c r="G27" s="27">
        <v>2212</v>
      </c>
      <c r="H27" s="27">
        <v>2584</v>
      </c>
      <c r="I27" s="19">
        <v>2402</v>
      </c>
      <c r="J27" s="19">
        <v>2269</v>
      </c>
      <c r="K27" s="20">
        <f t="shared" si="2"/>
        <v>-5.5370524562864287E-2</v>
      </c>
    </row>
    <row r="28" spans="2:11" s="2" customFormat="1" x14ac:dyDescent="0.25">
      <c r="B28" s="21" t="s">
        <v>31</v>
      </c>
      <c r="C28" s="22">
        <f>+C29</f>
        <v>0</v>
      </c>
      <c r="D28" s="22">
        <f>+D29</f>
        <v>0</v>
      </c>
      <c r="E28" s="23">
        <f>+E29</f>
        <v>0</v>
      </c>
      <c r="F28" s="23">
        <f t="shared" ref="F28:I28" si="4">+F29</f>
        <v>6</v>
      </c>
      <c r="G28" s="23">
        <f t="shared" si="4"/>
        <v>31</v>
      </c>
      <c r="H28" s="23">
        <f t="shared" si="4"/>
        <v>33</v>
      </c>
      <c r="I28" s="24">
        <f t="shared" si="4"/>
        <v>6</v>
      </c>
      <c r="J28" s="24">
        <f>+J29</f>
        <v>2</v>
      </c>
      <c r="K28" s="25">
        <f t="shared" si="2"/>
        <v>-0.66666666666666674</v>
      </c>
    </row>
    <row r="29" spans="2:11" s="2" customFormat="1" ht="15.75" thickBot="1" x14ac:dyDescent="0.3">
      <c r="B29" s="28" t="s">
        <v>32</v>
      </c>
      <c r="C29" s="29">
        <v>0</v>
      </c>
      <c r="D29" s="29">
        <v>0</v>
      </c>
      <c r="E29" s="30">
        <v>0</v>
      </c>
      <c r="F29" s="30">
        <v>6</v>
      </c>
      <c r="G29" s="30">
        <v>31</v>
      </c>
      <c r="H29" s="30">
        <v>33</v>
      </c>
      <c r="I29" s="31">
        <v>6</v>
      </c>
      <c r="J29" s="31">
        <v>2</v>
      </c>
      <c r="K29" s="32">
        <f t="shared" si="2"/>
        <v>-0.66666666666666674</v>
      </c>
    </row>
    <row r="30" spans="2:11" x14ac:dyDescent="0.25">
      <c r="B30" s="8" t="s">
        <v>33</v>
      </c>
      <c r="C30" s="33"/>
      <c r="D30" s="33"/>
      <c r="E30" s="34"/>
    </row>
    <row r="31" spans="2:11" x14ac:dyDescent="0.25">
      <c r="B31" s="8" t="s">
        <v>34</v>
      </c>
      <c r="C31" s="35"/>
      <c r="D31" s="35"/>
      <c r="E31" s="36"/>
    </row>
    <row r="32" spans="2:11" x14ac:dyDescent="0.25">
      <c r="C32" s="36"/>
      <c r="D32" s="36"/>
      <c r="E32" s="36"/>
      <c r="F32" s="36"/>
    </row>
    <row r="33" spans="3:6" x14ac:dyDescent="0.25">
      <c r="C33" s="36"/>
      <c r="D33" s="36"/>
      <c r="E33" s="36"/>
      <c r="F33" s="36"/>
    </row>
  </sheetData>
  <mergeCells count="2">
    <mergeCell ref="B2:K2"/>
    <mergeCell ref="B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2018-02-01T15:59:38Z</dcterms:created>
  <dcterms:modified xsi:type="dcterms:W3CDTF">2018-03-26T06:22:38Z</dcterms:modified>
</cp:coreProperties>
</file>