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DistribuidoresMayoristasOPDH" sheetId="1" r:id="rId1"/>
  </sheets>
  <definedNames/>
  <calcPr fullCalcOnLoad="1"/>
</workbook>
</file>

<file path=xl/sharedStrings.xml><?xml version="1.0" encoding="utf-8"?>
<sst xmlns="http://schemas.openxmlformats.org/spreadsheetml/2006/main" count="327" uniqueCount="183">
  <si>
    <t>REGISTROS HÁBILES DE DISTRIBUIDORES MAYORISTAS OPDH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</si>
  <si>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</si>
  <si>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</si>
  <si>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</si>
  <si>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</si>
  <si>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</si>
  <si>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</si>
  <si>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DOMICILIO LEGAL</t>
  </si>
  <si>
    <t>OPERADOR</t>
  </si>
  <si>
    <t>PLANTA ABASTECIMIENTO</t>
  </si>
  <si>
    <t>DIRECCIÓN DEL ESTABLECIMIENTO</t>
  </si>
  <si>
    <t>DEPARTAMENTO</t>
  </si>
  <si>
    <t>PROVINCIA</t>
  </si>
  <si>
    <t>DISTRITO</t>
  </si>
  <si>
    <t>FEC. EMISIÓN</t>
  </si>
  <si>
    <t>TÉRMINO DE VIGENCIA</t>
  </si>
  <si>
    <t>PRODUCTOS QUE COMERCIALIZA</t>
  </si>
  <si>
    <t>130383-118-140717</t>
  </si>
  <si>
    <t>GM &amp; G HIDROCARBUROS S.A.C.</t>
  </si>
  <si>
    <t>KM 4.5 DE LA CARRETERA 1-A (CARRETERA TUMBES) , PARIÑAS/TALARA/PIURA</t>
  </si>
  <si>
    <t>GRAÑA Y MONTERO PETROLERA S.A.</t>
  </si>
  <si>
    <t>PLANTA PARIÑAS</t>
  </si>
  <si>
    <t>CALLE PUNTA NEGRA 450 DPTO 302</t>
  </si>
  <si>
    <t>LIMA</t>
  </si>
  <si>
    <t>SAN ISIDRO</t>
  </si>
  <si>
    <t>INDEFINIDO</t>
  </si>
  <si>
    <t>CGN SOLVENTE</t>
  </si>
  <si>
    <t>136978-118-110920</t>
  </si>
  <si>
    <t>SHERIDAN ENTERPRISES S.A.C.</t>
  </si>
  <si>
    <t>AV. PEDRO DE OSMA N° 144 INT 203, BARRANCO/LIMA/LIMA</t>
  </si>
  <si>
    <t>CARRETERA TUMBES 1-A - KM. 4.5</t>
  </si>
  <si>
    <t>PIURA</t>
  </si>
  <si>
    <t>TALARA</t>
  </si>
  <si>
    <t>PARIÑAS</t>
  </si>
  <si>
    <t>149549-118-130720</t>
  </si>
  <si>
    <t>AV. PETIT THOUARS NRO. 4957, PISO 7, MIRAFLORES/LIMA/LIMA</t>
  </si>
  <si>
    <t>DEPOSITOS QUIMICOS MINEROS S.A.</t>
  </si>
  <si>
    <t>PLANTA DE ABASTECIMIENTO DE COMBUSTIBLES LÍQUIDOS Y OTROS PRODUCTOS DERIVADOS DE LOS HIDROCARBUROS</t>
  </si>
  <si>
    <t>AV. ENRIQUE MEIGGS 240, URB. CHACARITAS</t>
  </si>
  <si>
    <t>PROV. CONST. DEL CALLAO</t>
  </si>
  <si>
    <t>CALLAO</t>
  </si>
  <si>
    <t>0008-DMAY-15-2010</t>
  </si>
  <si>
    <t>AGRO &amp; QUIMICOS LA MOLINA E.I.R.L. - PLANTA REFINERIA CONCHAN</t>
  </si>
  <si>
    <t>ANTIGUA PANAMERICANA SUR KM. 26.5, LIMA/LIMA/LIMA</t>
  </si>
  <si>
    <t>PETROPERU S.A.</t>
  </si>
  <si>
    <t>PLANTA DE ABASTECIMIENTO REFINERÍA CONCHAN</t>
  </si>
  <si>
    <t xml:space="preserve">CALLE LA MILLA 218, URB. INDUSTRIAL LA MILLA SAN MARTIN DE PORRES </t>
  </si>
  <si>
    <t>LURIN</t>
  </si>
  <si>
    <t>SOLVENTE 1,SOLVENTE 3</t>
  </si>
  <si>
    <t>147136-118-281019</t>
  </si>
  <si>
    <t>INDIGO ENERGIA DEL PERU S.A.C.</t>
  </si>
  <si>
    <t>AV. PARDO Y ALIAGA NRO. 676, INT. 806, SAN ISIDRO/LIMA/LIMA</t>
  </si>
  <si>
    <t>HERCO COMBUSTIBLES S. A.</t>
  </si>
  <si>
    <t>PANAMERICANA SUR KM. 33.5, PARCELA C-14, PREDIO LAS SALINAS</t>
  </si>
  <si>
    <t>CGN SOLVENTE,SOLVENTE 1,SOLVENTE 3</t>
  </si>
  <si>
    <t>57166-118-190320</t>
  </si>
  <si>
    <t>BRENNTAG PERU S.A.C.</t>
  </si>
  <si>
    <t>CALLE LOS PLASTICOS N° 277, URB. VULCANO, ATE/LIMA/LIMA</t>
  </si>
  <si>
    <t>PLANTA BRENNTAG</t>
  </si>
  <si>
    <t xml:space="preserve">PLANTA DE ABASTECIMIENTO BRENNTAG </t>
  </si>
  <si>
    <t>CALLE LOS PLASTICOS N° 277, URB. VULCANO</t>
  </si>
  <si>
    <t>ATE</t>
  </si>
  <si>
    <t>HEXANO,SOLVENTE 1,SOLVENTE 3</t>
  </si>
  <si>
    <t>60613-118-100114</t>
  </si>
  <si>
    <t>HERCO COMBUSTIBLES S.A.-PLANTA DE ABASTECIMIENTOS PGP</t>
  </si>
  <si>
    <t>CARRETERA PANAMERICANA NORTE KM.1102, LURIN/LIMA/LIMA</t>
  </si>
  <si>
    <t>PROCESADORA DE GAS PARIÑAS S.A.C.</t>
  </si>
  <si>
    <t>PLANTA DE ABASTECIMIENTO PGP</t>
  </si>
  <si>
    <t>AUTOPISTA PANAMERICANA SUR KM.33.5 PARCELA C14A</t>
  </si>
  <si>
    <t>-</t>
  </si>
  <si>
    <t>88800-118-221019</t>
  </si>
  <si>
    <t>JEBICORP S.A.C.</t>
  </si>
  <si>
    <t>CALLE LOS CALIBRADORES MZ. 01 LOTE 5 Y 7 PARQUE INDUSTRIAL ACOMPIA, ANCON/LIMA/LIMA</t>
  </si>
  <si>
    <t>PLANTA DE ABASTECIMIENTO JEBICORP</t>
  </si>
  <si>
    <t>CALLE LOS CALIBRADORES MZ. 01 LOTE 5 Y 7 PARQUE INDUSTRIAL ACOMPIA</t>
  </si>
  <si>
    <t>ANCON</t>
  </si>
  <si>
    <t>57167-118-280220</t>
  </si>
  <si>
    <t>CALLE LOS PLASTICOS N°277,URB.VULCANO- ATE, ATE/LIMA/LIMA</t>
  </si>
  <si>
    <t>DEPÓSITOS QUÍMICOS MINEROS S.A.C.</t>
  </si>
  <si>
    <t>CALLE LOS PLASTICOS NRO. 277, URB. VULCANO</t>
  </si>
  <si>
    <t>43941-118-131119</t>
  </si>
  <si>
    <t>REPSOL MARKETING S.A.C.</t>
  </si>
  <si>
    <t>AV. VICTOR ABDRES BELAUNDE N 147, EDIFICIO REAL CINCO, OF. 301, SAN ISIDRO/LIMA/LIMA</t>
  </si>
  <si>
    <t>REFINERIA LA PAMPILLA S.A.A.</t>
  </si>
  <si>
    <t>PLANTA DE ABASTECIMIENTO LA PAMPILLA</t>
  </si>
  <si>
    <t>CARRETERA VENTANILLA KM. 25</t>
  </si>
  <si>
    <t>VENTANILLA</t>
  </si>
  <si>
    <t>ASFALTO LÍQUIDO MC-30,ASFALTO LÍQUIDO RC-250,CEMENTO ASFÁLTICO 120-150,CEMENTO ASFÁLTICO 40-50,CEMENTO ASFÁLTICO 60-70,CEMENTO ASFÁLTICO 85-100</t>
  </si>
  <si>
    <t>0008-DMAY-15-2006</t>
  </si>
  <si>
    <t>ALGISA REPRESENTACIONES S.A.C. - PTA CONCHAN</t>
  </si>
  <si>
    <t>PLANTA DE ABASTECIMIENTO CONCHAN, SURQUILLO/LIMA/LIMA</t>
  </si>
  <si>
    <t>PLANTA DE ABASTECIMIENTO CONCHAN</t>
  </si>
  <si>
    <t>AV. TOMÁS MARSANO Nº 2813, OFICINA 410, SURCO, LIMA</t>
  </si>
  <si>
    <t>SANTIAGO DE SURCO</t>
  </si>
  <si>
    <t>ASFALTO LÍQUIDO,ASFALTO SOLIDO</t>
  </si>
  <si>
    <t>0010-DMAY-15-2005</t>
  </si>
  <si>
    <t>EMPRESA COMERCIALIZADORA DE PETROLEO S.A.C. - EMCOPESA - PLANTA CONCHAN</t>
  </si>
  <si>
    <t>PLANTA DE ABASTECIMIENTO CONCHAN, LURIN/LIMA/LIMA</t>
  </si>
  <si>
    <t>CALLE EDWIN WHITE 127-133, URB. IND. LA CHALACA</t>
  </si>
  <si>
    <t>0008-DMAY-15-2008</t>
  </si>
  <si>
    <t>MAPLE GAS CORPORATION DEL PERU S.R.L.</t>
  </si>
  <si>
    <t>PLANTA DE ABASTECIMIENTO REFINERIA PUCALLPA, CALLERIA/CORONEL PORTILLO/UCAYALI</t>
  </si>
  <si>
    <t xml:space="preserve">MAPLE GAS CORPORATION DEL PERÚ S.R.L. </t>
  </si>
  <si>
    <t>PLANTA DE VENTAS REFINERIA PUCALLPA MAPLE</t>
  </si>
  <si>
    <t>AV VICTOR ANDRÉS BELAÚNDE N° 147 EDIFICIO REAL VI OFICINA 201</t>
  </si>
  <si>
    <t>43121-118-031117</t>
  </si>
  <si>
    <t xml:space="preserve">SOLAIR S.A.C. </t>
  </si>
  <si>
    <t>PANAMERICANA SUR KM. 33.5 PARCELA C14A, LURIN, LIMA, LURIN/LIMA/LIMA</t>
  </si>
  <si>
    <t>HERCO COMBUSTIBLES S.A.</t>
  </si>
  <si>
    <t>PLANTA DE ABASTECIMIENTO HERCO</t>
  </si>
  <si>
    <t>PANAMERICANA SUR KM. 33,5, PARCELA C-14A</t>
  </si>
  <si>
    <t>0002-DMAY-15-2006</t>
  </si>
  <si>
    <t>EMPRESA COMERCIALIZADORA DE PETROLEO S.A.C. - EMCOPESA - PLANTA REFINERIA TALARA</t>
  </si>
  <si>
    <t>PLANTA DE ABASTECIMIENTO REFINERIA TALARA, LURIN/LIMA/LIMA</t>
  </si>
  <si>
    <t>PLANTA DE ABASTECIMIENTO REFINERIA TALARA</t>
  </si>
  <si>
    <t>0014-DMAY-15-2006</t>
  </si>
  <si>
    <t>PETROLEOS DEL PERU - PETROPERU S.A. - MOLLENDO</t>
  </si>
  <si>
    <t>TERMINAL MOLLENDO, SAN ISIDRO/LIMA/LIMA</t>
  </si>
  <si>
    <t>CONSORCIO TERMINALES - GMT</t>
  </si>
  <si>
    <t>TERMINAL MOLENDO</t>
  </si>
  <si>
    <t>AV. PASEO DE LA REPUBLICA N° 3361 SAN ISIDRO LIMA</t>
  </si>
  <si>
    <t>ASFALTO LÍQUIDO RC-250</t>
  </si>
  <si>
    <t>0020-DMAY-15-2006</t>
  </si>
  <si>
    <t>PETROLEOS DEL PERU - PETROPERU S.A. - PLANTA TALARA</t>
  </si>
  <si>
    <t>PLANTA DE VENTAS TALARA, SAN ISIDRO/LIMA/LIMA</t>
  </si>
  <si>
    <t>PLANTA DE ABASTECIMIENTO REFINERÍA TALARA</t>
  </si>
  <si>
    <t>ASFALTO LÍQUIDO,ASFALTO SOLIDO,SOLVENTE 1,SOLVENTE 3</t>
  </si>
  <si>
    <t>0001-DMAY-15-2009</t>
  </si>
  <si>
    <t>PERUQUIMICOS S.A.C - PLANTA CALLAO</t>
  </si>
  <si>
    <t>AV. NESTOR GAMBETA 1265, PACHACAMAC/LIMA/LIMA</t>
  </si>
  <si>
    <t>VOPAK PERU S.A.</t>
  </si>
  <si>
    <t>TERMINAL CALLAO</t>
  </si>
  <si>
    <t>PANAMERICANA SUR 25050 PACHACAMAC</t>
  </si>
  <si>
    <t>PACHACAMAC</t>
  </si>
  <si>
    <t>SOLVENTE 3</t>
  </si>
  <si>
    <t>0002-DMAY-15-2009</t>
  </si>
  <si>
    <t>PERUQUIMICOS S.A.C. - PLANTA REFINERIA CONCHAN</t>
  </si>
  <si>
    <t>ANTIGUA PANAMERICANA SUR KM. 26.5, PACHACAMAC/LIMA/LIMA</t>
  </si>
  <si>
    <t>PLANTA DE ABASTECIMIENTO REFINERÍA CONCHÁN</t>
  </si>
  <si>
    <t xml:space="preserve">PANAMERICANA SUR 25050, PACHACAMAC </t>
  </si>
  <si>
    <t>43112-118-241017</t>
  </si>
  <si>
    <t>AUTOPISTA PANAMERICANA SUR KM-33,5 ,PARCELA C-14A, LURIN LIMA, LURIN/LIMA/LIMA</t>
  </si>
  <si>
    <t>130539-118-070817</t>
  </si>
  <si>
    <t>MAPLE BIOCOMBUSTIBLES S.R.L. - PETROCOM</t>
  </si>
  <si>
    <t>AV. LA PAZ NRO. 1153 OF. 101., MIRAFLORES/LIMA/LIMA</t>
  </si>
  <si>
    <t>JR. COMANDANTE BARREDA S/N.</t>
  </si>
  <si>
    <t>AV. LA PAZ NRO. 1153 OF. 101.</t>
  </si>
  <si>
    <t>JR. PADRE AGUERRIZABAL 300</t>
  </si>
  <si>
    <t>UCAYALI</t>
  </si>
  <si>
    <t>CORONEL PORTILLO</t>
  </si>
  <si>
    <t>CALLERIA</t>
  </si>
  <si>
    <t>135945-118-070518</t>
  </si>
  <si>
    <t>AERO GAS DEL NORTE S.A.C.</t>
  </si>
  <si>
    <t>CALLE LOS CALIBRADORES MZ 01 LOTE 5 Y 7 PARQUE INDUSTRIAL ACOMPÍA, ANCON/LIMA/LIMA</t>
  </si>
  <si>
    <t>CALLE LOS CALIBRADORES MZ 01 LOTE 5 Y 7 PARQUE INDUSTRIAL ACOMPÍA</t>
  </si>
  <si>
    <t>90905-118-050220</t>
  </si>
  <si>
    <t>CORPORACION GTM DEL PERU S.A.</t>
  </si>
  <si>
    <t>AV. ENRIQUE MEIGGS NRO 240 - PLANTA DE ABASTECIMIENTO DQM, SAN ISIDRO/LIMA/LIMA</t>
  </si>
  <si>
    <t>CARRETERA PANAMERICANA SUR KM. 25, NRO. 25050</t>
  </si>
  <si>
    <t>CGN SOLVENTE,HEXANO,SOLVENTE 1,SOLVENTE 3</t>
  </si>
  <si>
    <t>84054-118-080220</t>
  </si>
  <si>
    <t>AV. REPUBLICA DE PANAMA 3535 OFICINA 502 , SAN ISIDRO/LIMA/LIMA</t>
  </si>
  <si>
    <t>PLANTA DE ABASTECIMIENTO PACHACAMAC</t>
  </si>
  <si>
    <t>CARRETERA PANAMERICANA SUR KM. 25 N° 25050</t>
  </si>
  <si>
    <t>58137-118-280120</t>
  </si>
  <si>
    <t xml:space="preserve">CORPORACION GTM DEL PERU S.A. </t>
  </si>
  <si>
    <t>CALLE 4 N°176 URB. INDUSTRIAL FUNDO OQUENDO , SAN ISIDRO/LIMA/LIMA</t>
  </si>
  <si>
    <t>CORPORACION GTM DEL PERU S.A.C.</t>
  </si>
  <si>
    <t>100184-118-200214</t>
  </si>
  <si>
    <t xml:space="preserve">SAVIA PERU S.A. </t>
  </si>
  <si>
    <t>PANAMERICANA SUR KM 33.5 PARCELA C-14A, LURIN/LIMA/LIMA</t>
  </si>
  <si>
    <t>AV RIVERA NAVARRETE 501 PISO 11, SAN ISIDRO</t>
  </si>
  <si>
    <t>94416-118-261219</t>
  </si>
  <si>
    <t>SAVIA PERU S.A.</t>
  </si>
  <si>
    <t>PLANTA DE ABASTECIMIENTO PGP, SAN ISIDRO/LIMA/LIMA</t>
  </si>
  <si>
    <t>AV. RIVERA NAVARRETE N° 501 PISO 11</t>
  </si>
  <si>
    <t>0003-DMAY-15-2008</t>
  </si>
  <si>
    <t>SOLAIR S.A.C.- PLANTA DE ABASTECIMIENTOS PGP</t>
  </si>
  <si>
    <t>HIDROCARBURO ALIFÁTICO LIVIANO - HAL</t>
  </si>
  <si>
    <t>0023-DMAY-15-2006</t>
  </si>
  <si>
    <t xml:space="preserve">PETROLEOS DEL PERU - PETROPERU S.A. </t>
  </si>
  <si>
    <t>PLANTA DE ABASTECIMIENTO REFINERÍA CONCHÁN, SAN ISIDRO/LIMA/LIMA</t>
  </si>
  <si>
    <t>AV. PASEO DE LA REPUBLICA N° 3361, SAN ISIDRO, LIMA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</si>
</sst>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847725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2" width="13.8515625" style="0" customWidth="1"/>
    <col min="3" max="3" width="19.421875" style="0" bestFit="1" customWidth="1"/>
    <col min="4" max="4" width="17.8515625" style="0" bestFit="1" customWidth="1"/>
    <col min="5" max="5" width="11.8515625" style="0" bestFit="1" customWidth="1"/>
    <col min="6" max="7" width="44.8515625" style="0" bestFit="1" customWidth="1"/>
    <col min="8" max="8" width="37.421875" style="0" bestFit="1" customWidth="1"/>
    <col min="9" max="10" width="44.8515625" style="0" bestFit="1" customWidth="1"/>
    <col min="11" max="12" width="23.140625" style="0" bestFit="1" customWidth="1"/>
    <col min="13" max="13" width="18.57421875" style="0" bestFit="1" customWidth="1"/>
    <col min="14" max="14" width="12.140625" style="0" bestFit="1" customWidth="1"/>
    <col min="15" max="15" width="20.421875" style="0" bestFit="1" customWidth="1"/>
    <col min="16" max="16" width="44.8515625" style="0" bestFit="1" customWidth="1"/>
  </cols>
  <sheetData>
    <row r="2" spans="1:16" ht="13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6" spans="1:16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</row>
    <row r="7" spans="1:16" ht="27.75">
      <c r="A7" s="3">
        <v>1</v>
      </c>
      <c r="B7" s="3" t="str">
        <f>"201700106460"</f>
        <v>201700106460</v>
      </c>
      <c r="C7" s="3">
        <v>130383</v>
      </c>
      <c r="D7" s="3" t="s">
        <v>17</v>
      </c>
      <c r="E7" s="3">
        <v>20555737514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23</v>
      </c>
      <c r="M7" s="3" t="s">
        <v>24</v>
      </c>
      <c r="N7" s="4">
        <v>42934</v>
      </c>
      <c r="O7" s="3" t="s">
        <v>25</v>
      </c>
      <c r="P7" s="3" t="s">
        <v>26</v>
      </c>
    </row>
    <row r="8" spans="1:16" ht="27.75">
      <c r="A8" s="3">
        <v>2</v>
      </c>
      <c r="B8" s="3" t="str">
        <f>"202000112017"</f>
        <v>202000112017</v>
      </c>
      <c r="C8" s="3">
        <v>136978</v>
      </c>
      <c r="D8" s="3" t="s">
        <v>27</v>
      </c>
      <c r="E8" s="3">
        <v>20525716342</v>
      </c>
      <c r="F8" s="3" t="s">
        <v>28</v>
      </c>
      <c r="G8" s="3" t="s">
        <v>29</v>
      </c>
      <c r="H8" s="3" t="s">
        <v>20</v>
      </c>
      <c r="I8" s="3" t="s">
        <v>21</v>
      </c>
      <c r="J8" s="3" t="s">
        <v>30</v>
      </c>
      <c r="K8" s="3" t="s">
        <v>31</v>
      </c>
      <c r="L8" s="3" t="s">
        <v>32</v>
      </c>
      <c r="M8" s="3" t="s">
        <v>33</v>
      </c>
      <c r="N8" s="4">
        <v>44088</v>
      </c>
      <c r="O8" s="3" t="s">
        <v>25</v>
      </c>
      <c r="P8" s="3" t="s">
        <v>26</v>
      </c>
    </row>
    <row r="9" spans="1:16" ht="42">
      <c r="A9" s="3">
        <v>3</v>
      </c>
      <c r="B9" s="3" t="str">
        <f>"202000076569"</f>
        <v>202000076569</v>
      </c>
      <c r="C9" s="3">
        <v>149549</v>
      </c>
      <c r="D9" s="3" t="s">
        <v>34</v>
      </c>
      <c r="E9" s="3">
        <v>20100153832</v>
      </c>
      <c r="F9" s="3" t="s">
        <v>20</v>
      </c>
      <c r="G9" s="3" t="s">
        <v>35</v>
      </c>
      <c r="H9" s="3" t="s">
        <v>36</v>
      </c>
      <c r="I9" s="3" t="s">
        <v>37</v>
      </c>
      <c r="J9" s="3" t="s">
        <v>38</v>
      </c>
      <c r="K9" s="3" t="s">
        <v>39</v>
      </c>
      <c r="L9" s="3" t="s">
        <v>39</v>
      </c>
      <c r="M9" s="3" t="s">
        <v>40</v>
      </c>
      <c r="N9" s="4">
        <v>44025</v>
      </c>
      <c r="O9" s="4">
        <v>44748</v>
      </c>
      <c r="P9" s="3" t="s">
        <v>26</v>
      </c>
    </row>
    <row r="10" spans="1:16" ht="27.75">
      <c r="A10" s="3">
        <v>4</v>
      </c>
      <c r="B10" s="3" t="str">
        <f>"201000001528"</f>
        <v>201000001528</v>
      </c>
      <c r="C10" s="3">
        <v>86422</v>
      </c>
      <c r="D10" s="3" t="s">
        <v>41</v>
      </c>
      <c r="E10" s="3">
        <v>20125516140</v>
      </c>
      <c r="F10" s="3" t="s">
        <v>42</v>
      </c>
      <c r="G10" s="3" t="s">
        <v>43</v>
      </c>
      <c r="H10" s="3" t="s">
        <v>44</v>
      </c>
      <c r="I10" s="3" t="s">
        <v>45</v>
      </c>
      <c r="J10" s="3" t="s">
        <v>46</v>
      </c>
      <c r="K10" s="3" t="s">
        <v>23</v>
      </c>
      <c r="L10" s="3" t="s">
        <v>23</v>
      </c>
      <c r="M10" s="3" t="s">
        <v>47</v>
      </c>
      <c r="N10" s="4">
        <v>40277</v>
      </c>
      <c r="O10" s="3" t="s">
        <v>25</v>
      </c>
      <c r="P10" s="3" t="s">
        <v>48</v>
      </c>
    </row>
    <row r="11" spans="1:16" ht="42">
      <c r="A11" s="3">
        <v>5</v>
      </c>
      <c r="B11" s="3" t="str">
        <f>"201900167550"</f>
        <v>201900167550</v>
      </c>
      <c r="C11" s="3">
        <v>147136</v>
      </c>
      <c r="D11" s="3" t="s">
        <v>49</v>
      </c>
      <c r="E11" s="3">
        <v>20601839041</v>
      </c>
      <c r="F11" s="3" t="s">
        <v>50</v>
      </c>
      <c r="G11" s="3" t="s">
        <v>51</v>
      </c>
      <c r="H11" s="3" t="s">
        <v>52</v>
      </c>
      <c r="I11" s="3" t="s">
        <v>37</v>
      </c>
      <c r="J11" s="3" t="s">
        <v>53</v>
      </c>
      <c r="K11" s="3" t="s">
        <v>23</v>
      </c>
      <c r="L11" s="3" t="s">
        <v>23</v>
      </c>
      <c r="M11" s="3" t="s">
        <v>47</v>
      </c>
      <c r="N11" s="4">
        <v>43773</v>
      </c>
      <c r="O11" s="4">
        <v>44862</v>
      </c>
      <c r="P11" s="3" t="s">
        <v>54</v>
      </c>
    </row>
    <row r="12" spans="1:16" ht="27.75">
      <c r="A12" s="3">
        <v>6</v>
      </c>
      <c r="B12" s="3" t="str">
        <f>"202000032730"</f>
        <v>202000032730</v>
      </c>
      <c r="C12" s="3">
        <v>57166</v>
      </c>
      <c r="D12" s="3" t="s">
        <v>55</v>
      </c>
      <c r="E12" s="3">
        <v>20100334624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60</v>
      </c>
      <c r="K12" s="3" t="s">
        <v>23</v>
      </c>
      <c r="L12" s="3" t="s">
        <v>23</v>
      </c>
      <c r="M12" s="3" t="s">
        <v>61</v>
      </c>
      <c r="N12" s="4">
        <v>43920</v>
      </c>
      <c r="O12" s="4">
        <v>44926</v>
      </c>
      <c r="P12" s="3" t="s">
        <v>62</v>
      </c>
    </row>
    <row r="13" spans="1:16" ht="27.75">
      <c r="A13" s="3">
        <v>7</v>
      </c>
      <c r="B13" s="3" t="str">
        <f>"201300160846"</f>
        <v>201300160846</v>
      </c>
      <c r="C13" s="3">
        <v>60613</v>
      </c>
      <c r="D13" s="3" t="s">
        <v>63</v>
      </c>
      <c r="E13" s="3">
        <v>20501458164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23</v>
      </c>
      <c r="L13" s="3" t="s">
        <v>23</v>
      </c>
      <c r="M13" s="3" t="s">
        <v>47</v>
      </c>
      <c r="N13" s="3" t="s">
        <v>69</v>
      </c>
      <c r="O13" s="3" t="s">
        <v>25</v>
      </c>
      <c r="P13" s="3" t="s">
        <v>26</v>
      </c>
    </row>
    <row r="14" spans="1:16" ht="27.75">
      <c r="A14" s="3">
        <v>8</v>
      </c>
      <c r="B14" s="3" t="str">
        <f>"201900169583"</f>
        <v>201900169583</v>
      </c>
      <c r="C14" s="3">
        <v>88800</v>
      </c>
      <c r="D14" s="3" t="s">
        <v>70</v>
      </c>
      <c r="E14" s="3">
        <v>20525573134</v>
      </c>
      <c r="F14" s="3" t="s">
        <v>71</v>
      </c>
      <c r="G14" s="3" t="s">
        <v>72</v>
      </c>
      <c r="H14" s="3" t="s">
        <v>71</v>
      </c>
      <c r="I14" s="3" t="s">
        <v>73</v>
      </c>
      <c r="J14" s="3" t="s">
        <v>74</v>
      </c>
      <c r="K14" s="3" t="s">
        <v>23</v>
      </c>
      <c r="L14" s="3" t="s">
        <v>23</v>
      </c>
      <c r="M14" s="3" t="s">
        <v>75</v>
      </c>
      <c r="N14" s="4">
        <v>43763</v>
      </c>
      <c r="O14" s="4">
        <v>44135</v>
      </c>
      <c r="P14" s="3" t="s">
        <v>26</v>
      </c>
    </row>
    <row r="15" spans="1:16" ht="42">
      <c r="A15" s="3">
        <v>9</v>
      </c>
      <c r="B15" s="3" t="str">
        <f>"202000032718"</f>
        <v>202000032718</v>
      </c>
      <c r="C15" s="3">
        <v>57167</v>
      </c>
      <c r="D15" s="3" t="s">
        <v>76</v>
      </c>
      <c r="E15" s="3">
        <v>20100334624</v>
      </c>
      <c r="F15" s="3" t="s">
        <v>56</v>
      </c>
      <c r="G15" s="3" t="s">
        <v>77</v>
      </c>
      <c r="H15" s="3" t="s">
        <v>78</v>
      </c>
      <c r="I15" s="3" t="s">
        <v>37</v>
      </c>
      <c r="J15" s="3" t="s">
        <v>79</v>
      </c>
      <c r="K15" s="3" t="s">
        <v>23</v>
      </c>
      <c r="L15" s="3" t="s">
        <v>23</v>
      </c>
      <c r="M15" s="3" t="s">
        <v>61</v>
      </c>
      <c r="N15" s="4">
        <v>43892</v>
      </c>
      <c r="O15" s="4">
        <v>44228</v>
      </c>
      <c r="P15" s="3" t="s">
        <v>62</v>
      </c>
    </row>
    <row r="16" spans="1:16" ht="55.5">
      <c r="A16" s="3">
        <v>10</v>
      </c>
      <c r="B16" s="3" t="str">
        <f>"201900184718"</f>
        <v>201900184718</v>
      </c>
      <c r="C16" s="3">
        <v>43941</v>
      </c>
      <c r="D16" s="3" t="s">
        <v>80</v>
      </c>
      <c r="E16" s="3">
        <v>20513320753</v>
      </c>
      <c r="F16" s="3" t="s">
        <v>81</v>
      </c>
      <c r="G16" s="3" t="s">
        <v>82</v>
      </c>
      <c r="H16" s="3" t="s">
        <v>83</v>
      </c>
      <c r="I16" s="3" t="s">
        <v>84</v>
      </c>
      <c r="J16" s="3" t="s">
        <v>85</v>
      </c>
      <c r="K16" s="3" t="s">
        <v>39</v>
      </c>
      <c r="L16" s="3" t="s">
        <v>39</v>
      </c>
      <c r="M16" s="3" t="s">
        <v>86</v>
      </c>
      <c r="N16" s="4">
        <v>43784</v>
      </c>
      <c r="O16" s="4">
        <v>44182</v>
      </c>
      <c r="P16" s="3" t="s">
        <v>87</v>
      </c>
    </row>
    <row r="17" spans="1:16" ht="27.75">
      <c r="A17" s="3">
        <v>11</v>
      </c>
      <c r="B17" s="3" t="str">
        <f>"201000001530"</f>
        <v>201000001530</v>
      </c>
      <c r="C17" s="3">
        <v>44050</v>
      </c>
      <c r="D17" s="3" t="s">
        <v>88</v>
      </c>
      <c r="E17" s="3">
        <v>20102077467</v>
      </c>
      <c r="F17" s="3" t="s">
        <v>89</v>
      </c>
      <c r="G17" s="3" t="s">
        <v>90</v>
      </c>
      <c r="H17" s="3" t="s">
        <v>44</v>
      </c>
      <c r="I17" s="3" t="s">
        <v>91</v>
      </c>
      <c r="J17" s="3" t="s">
        <v>92</v>
      </c>
      <c r="K17" s="3" t="s">
        <v>23</v>
      </c>
      <c r="L17" s="3" t="s">
        <v>23</v>
      </c>
      <c r="M17" s="3" t="s">
        <v>93</v>
      </c>
      <c r="N17" s="4">
        <v>38776</v>
      </c>
      <c r="O17" s="3" t="s">
        <v>25</v>
      </c>
      <c r="P17" s="3" t="s">
        <v>94</v>
      </c>
    </row>
    <row r="18" spans="1:16" ht="27.75">
      <c r="A18" s="3">
        <v>12</v>
      </c>
      <c r="B18" s="3" t="str">
        <f>"201000001534"</f>
        <v>201000001534</v>
      </c>
      <c r="C18" s="3">
        <v>43442</v>
      </c>
      <c r="D18" s="3" t="s">
        <v>95</v>
      </c>
      <c r="E18" s="3">
        <v>20100008239</v>
      </c>
      <c r="F18" s="3" t="s">
        <v>96</v>
      </c>
      <c r="G18" s="3" t="s">
        <v>97</v>
      </c>
      <c r="H18" s="3" t="s">
        <v>44</v>
      </c>
      <c r="I18" s="3" t="s">
        <v>91</v>
      </c>
      <c r="J18" s="3" t="s">
        <v>98</v>
      </c>
      <c r="K18" s="3" t="s">
        <v>39</v>
      </c>
      <c r="L18" s="3" t="s">
        <v>39</v>
      </c>
      <c r="M18" s="3" t="s">
        <v>40</v>
      </c>
      <c r="N18" s="4">
        <v>38699</v>
      </c>
      <c r="O18" s="3" t="s">
        <v>25</v>
      </c>
      <c r="P18" s="3" t="s">
        <v>94</v>
      </c>
    </row>
    <row r="19" spans="1:16" ht="27.75">
      <c r="A19" s="3">
        <v>13</v>
      </c>
      <c r="B19" s="3" t="str">
        <f>"201000001535"</f>
        <v>201000001535</v>
      </c>
      <c r="C19" s="3">
        <v>63016</v>
      </c>
      <c r="D19" s="3" t="s">
        <v>99</v>
      </c>
      <c r="E19" s="3">
        <v>20195923753</v>
      </c>
      <c r="F19" s="3" t="s">
        <v>100</v>
      </c>
      <c r="G19" s="3" t="s">
        <v>101</v>
      </c>
      <c r="H19" s="3" t="s">
        <v>102</v>
      </c>
      <c r="I19" s="3" t="s">
        <v>103</v>
      </c>
      <c r="J19" s="3" t="s">
        <v>104</v>
      </c>
      <c r="K19" s="3" t="s">
        <v>23</v>
      </c>
      <c r="L19" s="3" t="s">
        <v>23</v>
      </c>
      <c r="M19" s="3" t="s">
        <v>24</v>
      </c>
      <c r="N19" s="4">
        <v>39555</v>
      </c>
      <c r="O19" s="3" t="s">
        <v>25</v>
      </c>
      <c r="P19" s="3" t="s">
        <v>48</v>
      </c>
    </row>
    <row r="20" spans="1:16" ht="27.75">
      <c r="A20" s="3">
        <v>14</v>
      </c>
      <c r="B20" s="3" t="str">
        <f>"201700171869"</f>
        <v>201700171869</v>
      </c>
      <c r="C20" s="3">
        <v>43121</v>
      </c>
      <c r="D20" s="3" t="s">
        <v>105</v>
      </c>
      <c r="E20" s="3">
        <v>20504428967</v>
      </c>
      <c r="F20" s="3" t="s">
        <v>106</v>
      </c>
      <c r="G20" s="3" t="s">
        <v>107</v>
      </c>
      <c r="H20" s="3" t="s">
        <v>108</v>
      </c>
      <c r="I20" s="3" t="s">
        <v>109</v>
      </c>
      <c r="J20" s="3" t="s">
        <v>110</v>
      </c>
      <c r="K20" s="3" t="s">
        <v>23</v>
      </c>
      <c r="L20" s="3" t="s">
        <v>23</v>
      </c>
      <c r="M20" s="3" t="s">
        <v>47</v>
      </c>
      <c r="N20" s="4">
        <v>43042</v>
      </c>
      <c r="O20" s="3" t="s">
        <v>25</v>
      </c>
      <c r="P20" s="3" t="s">
        <v>54</v>
      </c>
    </row>
    <row r="21" spans="1:16" ht="27.75">
      <c r="A21" s="3">
        <v>15</v>
      </c>
      <c r="B21" s="3" t="str">
        <f>"201000001533"</f>
        <v>201000001533</v>
      </c>
      <c r="C21" s="3">
        <v>43443</v>
      </c>
      <c r="D21" s="3" t="s">
        <v>111</v>
      </c>
      <c r="E21" s="3">
        <v>20100008239</v>
      </c>
      <c r="F21" s="3" t="s">
        <v>112</v>
      </c>
      <c r="G21" s="3" t="s">
        <v>113</v>
      </c>
      <c r="H21" s="3" t="s">
        <v>44</v>
      </c>
      <c r="I21" s="3" t="s">
        <v>114</v>
      </c>
      <c r="J21" s="3" t="s">
        <v>98</v>
      </c>
      <c r="K21" s="3" t="s">
        <v>39</v>
      </c>
      <c r="L21" s="3" t="s">
        <v>39</v>
      </c>
      <c r="M21" s="3" t="s">
        <v>40</v>
      </c>
      <c r="N21" s="4">
        <v>38751</v>
      </c>
      <c r="O21" s="3" t="s">
        <v>25</v>
      </c>
      <c r="P21" s="3" t="s">
        <v>94</v>
      </c>
    </row>
    <row r="22" spans="1:16" ht="27.75">
      <c r="A22" s="3">
        <v>16</v>
      </c>
      <c r="B22" s="3" t="str">
        <f>"201000001538"</f>
        <v>201000001538</v>
      </c>
      <c r="C22" s="3">
        <v>43447</v>
      </c>
      <c r="D22" s="3" t="s">
        <v>115</v>
      </c>
      <c r="E22" s="3">
        <v>20100128218</v>
      </c>
      <c r="F22" s="3" t="s">
        <v>116</v>
      </c>
      <c r="G22" s="3" t="s">
        <v>117</v>
      </c>
      <c r="H22" s="3" t="s">
        <v>118</v>
      </c>
      <c r="I22" s="3" t="s">
        <v>119</v>
      </c>
      <c r="J22" s="3" t="s">
        <v>120</v>
      </c>
      <c r="K22" s="3" t="s">
        <v>23</v>
      </c>
      <c r="L22" s="3" t="s">
        <v>23</v>
      </c>
      <c r="M22" s="3" t="s">
        <v>24</v>
      </c>
      <c r="N22" s="4">
        <v>38783</v>
      </c>
      <c r="O22" s="3" t="s">
        <v>25</v>
      </c>
      <c r="P22" s="3" t="s">
        <v>121</v>
      </c>
    </row>
    <row r="23" spans="1:16" ht="27.75">
      <c r="A23" s="3">
        <v>17</v>
      </c>
      <c r="B23" s="3" t="str">
        <f>"201000001539"</f>
        <v>201000001539</v>
      </c>
      <c r="C23" s="3">
        <v>43446</v>
      </c>
      <c r="D23" s="3" t="s">
        <v>122</v>
      </c>
      <c r="E23" s="3">
        <v>20100128218</v>
      </c>
      <c r="F23" s="3" t="s">
        <v>123</v>
      </c>
      <c r="G23" s="3" t="s">
        <v>124</v>
      </c>
      <c r="H23" s="3" t="s">
        <v>44</v>
      </c>
      <c r="I23" s="3" t="s">
        <v>125</v>
      </c>
      <c r="J23" s="3" t="s">
        <v>120</v>
      </c>
      <c r="K23" s="3" t="s">
        <v>23</v>
      </c>
      <c r="L23" s="3" t="s">
        <v>23</v>
      </c>
      <c r="M23" s="3" t="s">
        <v>24</v>
      </c>
      <c r="N23" s="4">
        <v>38883</v>
      </c>
      <c r="O23" s="3" t="s">
        <v>25</v>
      </c>
      <c r="P23" s="3" t="s">
        <v>126</v>
      </c>
    </row>
    <row r="24" spans="1:16" ht="27.75">
      <c r="A24" s="3">
        <v>18</v>
      </c>
      <c r="B24" s="3" t="str">
        <f>"201000001536"</f>
        <v>201000001536</v>
      </c>
      <c r="C24" s="3">
        <v>83206</v>
      </c>
      <c r="D24" s="3" t="s">
        <v>127</v>
      </c>
      <c r="E24" s="3">
        <v>20262520243</v>
      </c>
      <c r="F24" s="3" t="s">
        <v>128</v>
      </c>
      <c r="G24" s="3" t="s">
        <v>129</v>
      </c>
      <c r="H24" s="3" t="s">
        <v>130</v>
      </c>
      <c r="I24" s="3" t="s">
        <v>131</v>
      </c>
      <c r="J24" s="3" t="s">
        <v>132</v>
      </c>
      <c r="K24" s="3" t="s">
        <v>23</v>
      </c>
      <c r="L24" s="3" t="s">
        <v>23</v>
      </c>
      <c r="M24" s="3" t="s">
        <v>133</v>
      </c>
      <c r="N24" s="4">
        <v>39911</v>
      </c>
      <c r="O24" s="3" t="s">
        <v>25</v>
      </c>
      <c r="P24" s="3" t="s">
        <v>134</v>
      </c>
    </row>
    <row r="25" spans="1:16" ht="27.75">
      <c r="A25" s="3">
        <v>19</v>
      </c>
      <c r="B25" s="3" t="str">
        <f>"201000001537"</f>
        <v>201000001537</v>
      </c>
      <c r="C25" s="3">
        <v>83205</v>
      </c>
      <c r="D25" s="3" t="s">
        <v>135</v>
      </c>
      <c r="E25" s="3">
        <v>20262520243</v>
      </c>
      <c r="F25" s="3" t="s">
        <v>136</v>
      </c>
      <c r="G25" s="3" t="s">
        <v>137</v>
      </c>
      <c r="H25" s="3" t="s">
        <v>44</v>
      </c>
      <c r="I25" s="3" t="s">
        <v>138</v>
      </c>
      <c r="J25" s="3" t="s">
        <v>139</v>
      </c>
      <c r="K25" s="3" t="s">
        <v>23</v>
      </c>
      <c r="L25" s="3" t="s">
        <v>23</v>
      </c>
      <c r="M25" s="3" t="s">
        <v>133</v>
      </c>
      <c r="N25" s="4">
        <v>39911</v>
      </c>
      <c r="O25" s="3" t="s">
        <v>25</v>
      </c>
      <c r="P25" s="3" t="s">
        <v>48</v>
      </c>
    </row>
    <row r="26" spans="1:16" ht="27.75">
      <c r="A26" s="3">
        <v>20</v>
      </c>
      <c r="B26" s="3" t="str">
        <f>"201700172706"</f>
        <v>201700172706</v>
      </c>
      <c r="C26" s="3">
        <v>43112</v>
      </c>
      <c r="D26" s="3" t="s">
        <v>140</v>
      </c>
      <c r="E26" s="3">
        <v>20501458164</v>
      </c>
      <c r="F26" s="3" t="s">
        <v>108</v>
      </c>
      <c r="G26" s="3" t="s">
        <v>141</v>
      </c>
      <c r="H26" s="3" t="s">
        <v>108</v>
      </c>
      <c r="I26" s="3" t="s">
        <v>109</v>
      </c>
      <c r="J26" s="3" t="s">
        <v>110</v>
      </c>
      <c r="K26" s="3" t="s">
        <v>23</v>
      </c>
      <c r="L26" s="3" t="s">
        <v>23</v>
      </c>
      <c r="M26" s="3" t="s">
        <v>47</v>
      </c>
      <c r="N26" s="4">
        <v>43042</v>
      </c>
      <c r="O26" s="3" t="s">
        <v>25</v>
      </c>
      <c r="P26" s="3" t="s">
        <v>54</v>
      </c>
    </row>
    <row r="27" spans="1:16" ht="27.75">
      <c r="A27" s="3">
        <v>21</v>
      </c>
      <c r="B27" s="3" t="str">
        <f>"201700111106"</f>
        <v>201700111106</v>
      </c>
      <c r="C27" s="3">
        <v>130539</v>
      </c>
      <c r="D27" s="3" t="s">
        <v>142</v>
      </c>
      <c r="E27" s="3">
        <v>20524856493</v>
      </c>
      <c r="F27" s="3" t="s">
        <v>143</v>
      </c>
      <c r="G27" s="3" t="s">
        <v>144</v>
      </c>
      <c r="H27" s="3" t="s">
        <v>145</v>
      </c>
      <c r="I27" s="3" t="s">
        <v>146</v>
      </c>
      <c r="J27" s="3" t="s">
        <v>147</v>
      </c>
      <c r="K27" s="3" t="s">
        <v>148</v>
      </c>
      <c r="L27" s="3" t="s">
        <v>149</v>
      </c>
      <c r="M27" s="3" t="s">
        <v>150</v>
      </c>
      <c r="N27" s="4">
        <v>42971</v>
      </c>
      <c r="O27" s="3" t="s">
        <v>25</v>
      </c>
      <c r="P27" s="3" t="s">
        <v>134</v>
      </c>
    </row>
    <row r="28" spans="1:16" ht="27.75">
      <c r="A28" s="3">
        <v>22</v>
      </c>
      <c r="B28" s="3" t="str">
        <f>"201800073470"</f>
        <v>201800073470</v>
      </c>
      <c r="C28" s="3">
        <v>135945</v>
      </c>
      <c r="D28" s="3" t="s">
        <v>151</v>
      </c>
      <c r="E28" s="3">
        <v>20458378747</v>
      </c>
      <c r="F28" s="3" t="s">
        <v>152</v>
      </c>
      <c r="G28" s="3" t="s">
        <v>153</v>
      </c>
      <c r="H28" s="3" t="s">
        <v>71</v>
      </c>
      <c r="I28" s="3" t="s">
        <v>73</v>
      </c>
      <c r="J28" s="3" t="s">
        <v>154</v>
      </c>
      <c r="K28" s="3" t="s">
        <v>23</v>
      </c>
      <c r="L28" s="3" t="s">
        <v>23</v>
      </c>
      <c r="M28" s="3" t="s">
        <v>75</v>
      </c>
      <c r="N28" s="4">
        <v>43227</v>
      </c>
      <c r="O28" s="4">
        <v>46825</v>
      </c>
      <c r="P28" s="3" t="s">
        <v>26</v>
      </c>
    </row>
    <row r="29" spans="1:16" ht="42">
      <c r="A29" s="3">
        <v>23</v>
      </c>
      <c r="B29" s="3" t="str">
        <f>"202000012888"</f>
        <v>202000012888</v>
      </c>
      <c r="C29" s="3">
        <v>90905</v>
      </c>
      <c r="D29" s="3" t="s">
        <v>155</v>
      </c>
      <c r="E29" s="3">
        <v>20462604735</v>
      </c>
      <c r="F29" s="3" t="s">
        <v>156</v>
      </c>
      <c r="G29" s="3" t="s">
        <v>157</v>
      </c>
      <c r="H29" s="3" t="s">
        <v>78</v>
      </c>
      <c r="I29" s="3" t="s">
        <v>37</v>
      </c>
      <c r="J29" s="3" t="s">
        <v>158</v>
      </c>
      <c r="K29" s="3" t="s">
        <v>23</v>
      </c>
      <c r="L29" s="3" t="s">
        <v>23</v>
      </c>
      <c r="M29" s="3" t="s">
        <v>133</v>
      </c>
      <c r="N29" s="4">
        <v>43871</v>
      </c>
      <c r="O29" s="4">
        <v>44196</v>
      </c>
      <c r="P29" s="3" t="s">
        <v>159</v>
      </c>
    </row>
    <row r="30" spans="1:16" ht="27.75">
      <c r="A30" s="3">
        <v>24</v>
      </c>
      <c r="B30" s="3" t="str">
        <f>"202000012887"</f>
        <v>202000012887</v>
      </c>
      <c r="C30" s="3">
        <v>84054</v>
      </c>
      <c r="D30" s="3" t="s">
        <v>160</v>
      </c>
      <c r="E30" s="3">
        <v>20462604735</v>
      </c>
      <c r="F30" s="3" t="s">
        <v>156</v>
      </c>
      <c r="G30" s="3" t="s">
        <v>161</v>
      </c>
      <c r="H30" s="3" t="s">
        <v>156</v>
      </c>
      <c r="I30" s="3" t="s">
        <v>162</v>
      </c>
      <c r="J30" s="3" t="s">
        <v>163</v>
      </c>
      <c r="K30" s="3" t="s">
        <v>23</v>
      </c>
      <c r="L30" s="3" t="s">
        <v>23</v>
      </c>
      <c r="M30" s="3" t="s">
        <v>133</v>
      </c>
      <c r="N30" s="4">
        <v>43875</v>
      </c>
      <c r="O30" s="4">
        <v>44240</v>
      </c>
      <c r="P30" s="3" t="s">
        <v>159</v>
      </c>
    </row>
    <row r="31" spans="1:16" ht="42">
      <c r="A31" s="3">
        <v>25</v>
      </c>
      <c r="B31" s="3" t="str">
        <f>"202000012885"</f>
        <v>202000012885</v>
      </c>
      <c r="C31" s="3">
        <v>58137</v>
      </c>
      <c r="D31" s="3" t="s">
        <v>164</v>
      </c>
      <c r="E31" s="3">
        <v>20462604735</v>
      </c>
      <c r="F31" s="3" t="s">
        <v>165</v>
      </c>
      <c r="G31" s="3" t="s">
        <v>166</v>
      </c>
      <c r="H31" s="3" t="s">
        <v>167</v>
      </c>
      <c r="I31" s="3" t="s">
        <v>37</v>
      </c>
      <c r="J31" s="3" t="s">
        <v>158</v>
      </c>
      <c r="K31" s="3" t="s">
        <v>23</v>
      </c>
      <c r="L31" s="3" t="s">
        <v>23</v>
      </c>
      <c r="M31" s="3" t="s">
        <v>133</v>
      </c>
      <c r="N31" s="4">
        <v>43892</v>
      </c>
      <c r="O31" s="3" t="s">
        <v>25</v>
      </c>
      <c r="P31" s="3" t="s">
        <v>26</v>
      </c>
    </row>
    <row r="32" spans="1:16" ht="27.75">
      <c r="A32" s="3">
        <v>26</v>
      </c>
      <c r="B32" s="3" t="str">
        <f>"201300168302"</f>
        <v>201300168302</v>
      </c>
      <c r="C32" s="3">
        <v>100184</v>
      </c>
      <c r="D32" s="3" t="s">
        <v>168</v>
      </c>
      <c r="E32" s="3">
        <v>20203058781</v>
      </c>
      <c r="F32" s="3" t="s">
        <v>169</v>
      </c>
      <c r="G32" s="3" t="s">
        <v>170</v>
      </c>
      <c r="H32" s="3" t="s">
        <v>108</v>
      </c>
      <c r="I32" s="3" t="s">
        <v>109</v>
      </c>
      <c r="J32" s="3" t="s">
        <v>171</v>
      </c>
      <c r="K32" s="3" t="s">
        <v>23</v>
      </c>
      <c r="L32" s="3" t="s">
        <v>23</v>
      </c>
      <c r="M32" s="3" t="s">
        <v>24</v>
      </c>
      <c r="N32" s="4">
        <v>41708</v>
      </c>
      <c r="O32" s="3" t="s">
        <v>25</v>
      </c>
      <c r="P32" s="3" t="s">
        <v>26</v>
      </c>
    </row>
    <row r="33" spans="1:16" ht="27.75">
      <c r="A33" s="3">
        <v>27</v>
      </c>
      <c r="B33" s="3" t="str">
        <f>"201900209631"</f>
        <v>201900209631</v>
      </c>
      <c r="C33" s="3">
        <v>94416</v>
      </c>
      <c r="D33" s="3" t="s">
        <v>172</v>
      </c>
      <c r="E33" s="3">
        <v>20203058781</v>
      </c>
      <c r="F33" s="3" t="s">
        <v>173</v>
      </c>
      <c r="G33" s="3" t="s">
        <v>174</v>
      </c>
      <c r="H33" s="3" t="s">
        <v>66</v>
      </c>
      <c r="I33" s="3" t="s">
        <v>67</v>
      </c>
      <c r="J33" s="3" t="s">
        <v>175</v>
      </c>
      <c r="K33" s="3" t="s">
        <v>23</v>
      </c>
      <c r="L33" s="3" t="s">
        <v>23</v>
      </c>
      <c r="M33" s="3" t="s">
        <v>24</v>
      </c>
      <c r="N33" s="4">
        <v>43826</v>
      </c>
      <c r="O33" s="4">
        <v>45260</v>
      </c>
      <c r="P33" s="3" t="s">
        <v>26</v>
      </c>
    </row>
    <row r="34" spans="1:16" ht="27.75">
      <c r="A34" s="3">
        <v>28</v>
      </c>
      <c r="B34" s="3" t="str">
        <f>"201000001541"</f>
        <v>201000001541</v>
      </c>
      <c r="C34" s="3">
        <v>58135</v>
      </c>
      <c r="D34" s="3" t="s">
        <v>176</v>
      </c>
      <c r="E34" s="3">
        <v>20504428967</v>
      </c>
      <c r="F34" s="3" t="s">
        <v>177</v>
      </c>
      <c r="G34" s="3" t="s">
        <v>65</v>
      </c>
      <c r="H34" s="3" t="s">
        <v>66</v>
      </c>
      <c r="I34" s="3" t="s">
        <v>67</v>
      </c>
      <c r="J34" s="3" t="s">
        <v>68</v>
      </c>
      <c r="K34" s="3" t="s">
        <v>23</v>
      </c>
      <c r="L34" s="3" t="s">
        <v>23</v>
      </c>
      <c r="M34" s="3" t="s">
        <v>47</v>
      </c>
      <c r="N34" s="4">
        <v>39477</v>
      </c>
      <c r="O34" s="3" t="s">
        <v>25</v>
      </c>
      <c r="P34" s="3" t="s">
        <v>178</v>
      </c>
    </row>
    <row r="35" spans="1:16" ht="27.75">
      <c r="A35" s="3">
        <v>29</v>
      </c>
      <c r="B35" s="3" t="str">
        <f>"201000001540"</f>
        <v>201000001540</v>
      </c>
      <c r="C35" s="3">
        <v>38174</v>
      </c>
      <c r="D35" s="3" t="s">
        <v>179</v>
      </c>
      <c r="E35" s="3">
        <v>20100128218</v>
      </c>
      <c r="F35" s="3" t="s">
        <v>180</v>
      </c>
      <c r="G35" s="3" t="s">
        <v>181</v>
      </c>
      <c r="H35" s="3" t="s">
        <v>44</v>
      </c>
      <c r="I35" s="3" t="s">
        <v>138</v>
      </c>
      <c r="J35" s="3" t="s">
        <v>182</v>
      </c>
      <c r="K35" s="3" t="s">
        <v>23</v>
      </c>
      <c r="L35" s="3" t="s">
        <v>23</v>
      </c>
      <c r="M35" s="3" t="s">
        <v>24</v>
      </c>
      <c r="N35" s="4">
        <v>38883</v>
      </c>
      <c r="O35" s="3" t="s">
        <v>25</v>
      </c>
      <c r="P35" s="3" t="s">
        <v>126</v>
      </c>
    </row>
  </sheetData>
  <sheetProtection/>
  <mergeCells count="1">
    <mergeCell ref="A2:P2"/>
  </mergeCells>
  <printOptions/>
  <pageMargins left="0.75" right="0.75" top="1" bottom="1" header="0.5" footer="0.5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2020-10-30T16:28:20Z</dcterms:created>
  <dcterms:modified xsi:type="dcterms:W3CDTF">2020-10-30T16:28:20Z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